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definedNames>
    <definedName name="_xlnm.Print_Area" localSheetId="3">Лист8!$A$1:$P$31</definedName>
  </definedNames>
  <calcPr calcId="124519"/>
</workbook>
</file>

<file path=xl/calcChain.xml><?xml version="1.0" encoding="utf-8"?>
<calcChain xmlns="http://schemas.openxmlformats.org/spreadsheetml/2006/main">
  <c r="P15" i="8"/>
  <c r="P14"/>
  <c r="P13"/>
  <c r="P12"/>
  <c r="P11"/>
  <c r="F10"/>
  <c r="G10"/>
  <c r="H10"/>
  <c r="I10"/>
  <c r="J10"/>
  <c r="K10"/>
  <c r="L10"/>
  <c r="M10"/>
  <c r="N10"/>
  <c r="O10"/>
  <c r="E10"/>
  <c r="D10"/>
  <c r="P22" l="1"/>
  <c r="P21"/>
  <c r="P8"/>
  <c r="P9"/>
  <c r="C171" i="2"/>
  <c r="C158"/>
  <c r="C174"/>
  <c r="C139"/>
  <c r="C173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11"/>
  <c r="O13"/>
  <c r="O15"/>
  <c r="O16"/>
  <c r="O18"/>
  <c r="O20"/>
  <c r="C22"/>
  <c r="D22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D30"/>
  <c r="E30" s="1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F22"/>
  <c r="F54" s="1"/>
  <c r="F56" s="1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C54"/>
  <c r="E54"/>
  <c r="E56" s="1"/>
  <c r="G55"/>
  <c r="C56"/>
  <c r="G8"/>
  <c r="C50" i="2"/>
  <c r="C52"/>
  <c r="C55" s="1"/>
  <c r="C56" s="1"/>
  <c r="C27" i="5"/>
  <c r="O22" l="1"/>
  <c r="C115" i="2"/>
  <c r="G22" i="6"/>
  <c r="G24" s="1"/>
  <c r="D23" i="5"/>
  <c r="O21"/>
  <c r="E23"/>
  <c r="D27"/>
  <c r="D54" i="6"/>
  <c r="P10" i="8"/>
  <c r="P18"/>
  <c r="P20"/>
  <c r="D56" i="6" l="1"/>
  <c r="G56" s="1"/>
  <c r="G54"/>
  <c r="F23" i="5"/>
  <c r="E27"/>
  <c r="D28"/>
  <c r="E28" s="1"/>
  <c r="P19" i="8"/>
  <c r="P23" s="1"/>
  <c r="P25" s="1"/>
  <c r="G23" i="5" l="1"/>
  <c r="F27"/>
  <c r="F28" s="1"/>
  <c r="H23" l="1"/>
  <c r="G27"/>
  <c r="G28" l="1"/>
  <c r="H27"/>
  <c r="I23"/>
  <c r="I27" l="1"/>
  <c r="J23"/>
  <c r="H28"/>
  <c r="I28" l="1"/>
  <c r="J27"/>
  <c r="J28" s="1"/>
  <c r="K23"/>
  <c r="K27" l="1"/>
  <c r="K28" s="1"/>
  <c r="L23"/>
  <c r="M23" l="1"/>
  <c r="L27"/>
  <c r="L28" s="1"/>
  <c r="N23" l="1"/>
  <c r="N27" s="1"/>
  <c r="M27"/>
  <c r="M28" s="1"/>
  <c r="N28" s="1"/>
  <c r="O27" l="1"/>
</calcChain>
</file>

<file path=xl/comments1.xml><?xml version="1.0" encoding="utf-8"?>
<comments xmlns="http://schemas.openxmlformats.org/spreadsheetml/2006/main">
  <authors>
    <author>1</author>
  </authors>
  <commentList>
    <comment ref="N22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подключение приборов учета тепла-25036,0
</t>
        </r>
      </text>
    </comment>
  </commentList>
</comments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<sst xmlns="http://schemas.openxmlformats.org/spreadsheetml/2006/main" count="384" uniqueCount="148">
  <si>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</si>
  <si>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</si>
  <si>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</si>
  <si>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</si>
  <si>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</si>
  <si>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</si>
  <si>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</si>
  <si>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</si>
  <si>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</si>
  <si>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</si>
  <si>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</si>
  <si>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</si>
  <si>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</si>
  <si>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</si>
  <si>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</si>
  <si>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</si>
  <si>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</si>
  <si>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</si>
  <si>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</si>
  <si>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</si>
  <si>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</si>
  <si>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</si>
  <si>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</si>
  <si>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</si>
  <si>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</si>
  <si>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</si>
  <si>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</si>
  <si>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</si>
  <si>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</si>
  <si>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</si>
  <si>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</si>
  <si>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</si>
  <si>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</si>
  <si>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</si>
  <si>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</si>
  <si>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</si>
  <si>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</si>
  <si>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</si>
  <si>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</si>
  <si>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</si>
  <si>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</si>
  <si>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</si>
  <si>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</si>
  <si>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</si>
  <si>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</si>
  <si>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</si>
  <si>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</si>
  <si>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</si>
  <si>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</si>
  <si>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</si>
  <si>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</si>
  <si>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</si>
  <si>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</si>
  <si>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</si>
  <si>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</si>
  <si>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</si>
  <si>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</si>
  <si>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</si>
  <si>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</si>
  <si>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</si>
  <si>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</si>
  <si>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</si>
  <si>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</si>
  <si>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</si>
  <si>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</si>
  <si>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</si>
  <si>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</si>
  <si>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</si>
  <si>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</si>
  <si>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</si>
  <si>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</si>
  <si>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</si>
  <si>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</si>
  <si>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</si>
  <si>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</si>
  <si>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</si>
  <si>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</si>
  <si>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</si>
  <si>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</si>
  <si>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</si>
  <si>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</si>
  <si>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</si>
  <si>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</si>
  <si>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</si>
  <si>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</si>
  <si>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</si>
  <si>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</si>
  <si>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</si>
  <si>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</si>
  <si>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</si>
  <si>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</si>
  <si>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</si>
  <si>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</si>
  <si>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</si>
  <si>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</si>
  <si>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</si>
  <si>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</si>
  <si>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</si>
  <si>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</si>
  <si>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</si>
  <si>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</si>
  <si>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</si>
  <si>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</si>
  <si>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</si>
  <si>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</si>
  <si>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</si>
  <si>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</si>
  <si>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</si>
  <si>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</si>
  <si>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</si>
  <si>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</si>
  <si>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</si>
  <si>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</si>
  <si>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</si>
  <si>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</si>
  <si>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</si>
  <si>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</si>
  <si>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</si>
  <si>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</si>
  <si>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</si>
  <si>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</si>
  <si>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</si>
  <si>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</si>
  <si>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</si>
  <si>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</si>
  <si>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</si>
  <si>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>1.2</t>
  </si>
  <si>
    <t xml:space="preserve"> оплачено (собственниками):</t>
  </si>
  <si>
    <t>2</t>
  </si>
  <si>
    <t>Директор ООО "Сервис - Лайн"</t>
  </si>
  <si>
    <t>Логашева Т.В.</t>
  </si>
  <si>
    <t>Текущий ремонт (подряды)</t>
  </si>
  <si>
    <t>Долг/ переплата</t>
  </si>
  <si>
    <t>площадь по л.с.- 847,8 кв.м.</t>
  </si>
  <si>
    <t>Тех.обслуживание совместн. имущ.</t>
  </si>
  <si>
    <t>Обслуживание жилого фонда</t>
  </si>
  <si>
    <t>аварийно-диспетчерская служба</t>
  </si>
  <si>
    <t>представитель собственников</t>
  </si>
  <si>
    <t xml:space="preserve">№ 102 ул. Бограда за 2013 год         </t>
  </si>
  <si>
    <t>сан.обработка подвала</t>
  </si>
  <si>
    <t>кап.ремонт(начисл)</t>
  </si>
  <si>
    <t>кап.ремонт(оплата)</t>
  </si>
  <si>
    <t>долевое софинансирование-15%</t>
  </si>
  <si>
    <t>оплата-15%</t>
  </si>
  <si>
    <t>итого(без кап.ремонта)</t>
  </si>
  <si>
    <t>итого расходов</t>
  </si>
  <si>
    <t>итого с кап.ремонтом</t>
  </si>
  <si>
    <t>сальдо по кап.ремонту(долг)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</si>
</sst>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0" fillId="0" borderId="1" xfId="0" applyFill="1" applyBorder="1"/>
    <xf numFmtId="0" fontId="1" fillId="0" borderId="1" xfId="0" applyFont="1" applyFill="1" applyBorder="1"/>
    <xf numFmtId="0" fontId="13" fillId="0" borderId="0" xfId="0" applyFont="1" applyFill="1" applyAlignment="1">
      <alignment horizontal="center"/>
    </xf>
    <xf numFmtId="49" fontId="13" fillId="0" borderId="4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left"/>
    </xf>
    <xf numFmtId="1" fontId="17" fillId="0" borderId="4" xfId="0" applyNumberFormat="1" applyFont="1" applyFill="1" applyBorder="1"/>
    <xf numFmtId="1" fontId="17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/>
    <xf numFmtId="49" fontId="13" fillId="0" borderId="3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left"/>
    </xf>
    <xf numFmtId="1" fontId="17" fillId="0" borderId="3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1" xfId="0" applyFont="1" applyFill="1" applyBorder="1"/>
    <xf numFmtId="1" fontId="18" fillId="0" borderId="1" xfId="0" applyNumberFormat="1" applyFont="1" applyFill="1" applyBorder="1"/>
    <xf numFmtId="1" fontId="0" fillId="0" borderId="0" xfId="0" applyNumberFormat="1" applyFill="1"/>
    <xf numFmtId="0" fontId="15" fillId="0" borderId="0" xfId="0" applyFont="1" applyFill="1"/>
    <xf numFmtId="0" fontId="0" fillId="0" borderId="5" xfId="0" applyFill="1" applyBorder="1" applyAlignment="1">
      <alignment wrapText="1"/>
    </xf>
    <xf numFmtId="0" fontId="13" fillId="0" borderId="7" xfId="0" applyFont="1" applyFill="1" applyBorder="1" applyAlignment="1">
      <alignment horizontal="center"/>
    </xf>
    <xf numFmtId="0" fontId="13" fillId="0" borderId="7" xfId="0" applyFont="1" applyFill="1" applyBorder="1"/>
    <xf numFmtId="0" fontId="0" fillId="0" borderId="7" xfId="0" applyFill="1" applyBorder="1"/>
    <xf numFmtId="0" fontId="17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7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7" fillId="3" borderId="1" xfId="0" applyFont="1" applyFill="1" applyBorder="1"/>
    <xf numFmtId="1" fontId="17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1" fontId="3" fillId="3" borderId="1" xfId="0" applyNumberFormat="1" applyFont="1" applyFill="1" applyBorder="1"/>
    <xf numFmtId="1" fontId="0" fillId="3" borderId="1" xfId="0" applyNumberFormat="1" applyFill="1" applyBorder="1"/>
    <xf numFmtId="0" fontId="1" fillId="0" borderId="0" xfId="0" applyFont="1" applyFill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93" t="s">
        <v>92</v>
      </c>
      <c r="C1" s="93"/>
      <c r="D1" s="93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93" t="s">
        <v>92</v>
      </c>
      <c r="C38" s="93"/>
      <c r="D38" s="93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94" t="s">
        <v>0</v>
      </c>
      <c r="B1" s="94"/>
      <c r="C1" s="94"/>
      <c r="D1" s="94"/>
      <c r="E1" s="94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94" t="s">
        <v>0</v>
      </c>
      <c r="B1" s="94"/>
      <c r="C1" s="94"/>
      <c r="D1" s="94"/>
      <c r="E1" s="94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9"/>
  <sheetViews>
    <sheetView tabSelected="1" workbookViewId="0">
      <selection activeCell="E6" sqref="E6"/>
    </sheetView>
  </sheetViews>
  <sheetFormatPr defaultColWidth="9.140625" defaultRowHeight="12.75"/>
  <cols>
    <col min="1" max="1" width="4.5703125" style="55" customWidth="1"/>
    <col min="2" max="2" width="30.7109375" style="55" customWidth="1"/>
    <col min="3" max="3" width="6.85546875" style="55" customWidth="1"/>
    <col min="4" max="4" width="7.7109375" style="55" customWidth="1"/>
    <col min="5" max="5" width="7" style="55" customWidth="1"/>
    <col min="6" max="6" width="6.7109375" style="55" customWidth="1"/>
    <col min="7" max="7" width="6.85546875" style="55" customWidth="1"/>
    <col min="8" max="8" width="6.42578125" style="55" customWidth="1"/>
    <col min="9" max="9" width="6.140625" style="55" customWidth="1"/>
    <col min="10" max="10" width="6.42578125" style="55" customWidth="1"/>
    <col min="11" max="11" width="7.28515625" style="55" bestFit="1" customWidth="1"/>
    <col min="12" max="12" width="6.85546875" style="55" customWidth="1"/>
    <col min="13" max="14" width="7.7109375" style="55" customWidth="1"/>
    <col min="15" max="15" width="6.28515625" style="55" customWidth="1"/>
    <col min="16" max="16" width="7.7109375" style="55" customWidth="1"/>
    <col min="17" max="16384" width="9.140625" style="55"/>
  </cols>
  <sheetData>
    <row r="1" spans="1:17" ht="18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7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7">
      <c r="A3" s="96" t="s">
        <v>125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7">
      <c r="A4" s="96" t="s">
        <v>138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1:17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133</v>
      </c>
      <c r="M5" s="48"/>
      <c r="N5" s="48"/>
      <c r="O5" s="48"/>
      <c r="P5" s="48"/>
    </row>
    <row r="6" spans="1:17">
      <c r="A6" s="49"/>
      <c r="B6" s="49" t="s">
        <v>5</v>
      </c>
      <c r="C6" s="58" t="s">
        <v>63</v>
      </c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7">
      <c r="A7" s="49" t="s">
        <v>1</v>
      </c>
      <c r="B7" s="51" t="s">
        <v>59</v>
      </c>
      <c r="C7" s="51">
        <v>17980</v>
      </c>
      <c r="D7" s="50"/>
      <c r="E7" s="50"/>
      <c r="F7" s="50"/>
      <c r="G7" s="50"/>
      <c r="H7" s="54"/>
      <c r="I7" s="54"/>
      <c r="J7" s="54"/>
      <c r="K7" s="54"/>
      <c r="L7" s="54"/>
      <c r="M7" s="54"/>
      <c r="N7" s="54"/>
      <c r="O7" s="54"/>
      <c r="P7" s="39"/>
    </row>
    <row r="8" spans="1:17">
      <c r="A8" s="52" t="s">
        <v>43</v>
      </c>
      <c r="B8" s="53" t="s">
        <v>7</v>
      </c>
      <c r="C8" s="53">
        <v>6.77</v>
      </c>
      <c r="D8" s="56">
        <v>5739.6</v>
      </c>
      <c r="E8" s="56">
        <v>5739.6</v>
      </c>
      <c r="F8" s="56">
        <v>5739.6</v>
      </c>
      <c r="G8" s="56">
        <v>5739.6</v>
      </c>
      <c r="H8" s="56">
        <v>5739.6</v>
      </c>
      <c r="I8" s="56">
        <v>5739.6</v>
      </c>
      <c r="J8" s="56">
        <v>5739.6</v>
      </c>
      <c r="K8" s="56">
        <v>5739.6</v>
      </c>
      <c r="L8" s="56">
        <v>5739.6</v>
      </c>
      <c r="M8" s="56">
        <v>5422.01</v>
      </c>
      <c r="N8" s="56">
        <v>5122.01</v>
      </c>
      <c r="O8" s="56">
        <v>5122.01</v>
      </c>
      <c r="P8" s="39">
        <f>SUM(D8:O8)</f>
        <v>67322.429999999993</v>
      </c>
    </row>
    <row r="9" spans="1:17" ht="13.5" thickBot="1">
      <c r="A9" s="63" t="s">
        <v>126</v>
      </c>
      <c r="B9" s="64" t="s">
        <v>127</v>
      </c>
      <c r="C9" s="64"/>
      <c r="D9" s="65">
        <v>3800.53</v>
      </c>
      <c r="E9" s="65">
        <v>3745.32</v>
      </c>
      <c r="F9" s="65">
        <v>13779.2</v>
      </c>
      <c r="G9" s="65">
        <v>3167.97</v>
      </c>
      <c r="H9" s="65">
        <v>3686.49</v>
      </c>
      <c r="I9" s="66">
        <v>3833.27</v>
      </c>
      <c r="J9" s="66">
        <v>1975.85</v>
      </c>
      <c r="K9" s="66">
        <v>26725.3</v>
      </c>
      <c r="L9" s="66">
        <v>2367.0700000000002</v>
      </c>
      <c r="M9" s="66">
        <v>4235.6000000000004</v>
      </c>
      <c r="N9" s="66">
        <v>4155.47</v>
      </c>
      <c r="O9" s="66">
        <v>3310.37</v>
      </c>
      <c r="P9" s="67">
        <f>SUM(D9:O9)</f>
        <v>74782.44</v>
      </c>
    </row>
    <row r="10" spans="1:17">
      <c r="A10" s="68"/>
      <c r="B10" s="69" t="s">
        <v>132</v>
      </c>
      <c r="C10" s="69"/>
      <c r="D10" s="70">
        <f>D8-D9</f>
        <v>1939.0700000000002</v>
      </c>
      <c r="E10" s="70">
        <f>E8-E9</f>
        <v>1994.2800000000002</v>
      </c>
      <c r="F10" s="70">
        <f t="shared" ref="F10:P10" si="0">F8-F9</f>
        <v>-8039.6</v>
      </c>
      <c r="G10" s="70">
        <f t="shared" si="0"/>
        <v>2571.6300000000006</v>
      </c>
      <c r="H10" s="70">
        <f t="shared" si="0"/>
        <v>2053.1100000000006</v>
      </c>
      <c r="I10" s="70">
        <f t="shared" si="0"/>
        <v>1906.3300000000004</v>
      </c>
      <c r="J10" s="70">
        <f t="shared" si="0"/>
        <v>3763.7500000000005</v>
      </c>
      <c r="K10" s="70">
        <f t="shared" si="0"/>
        <v>-20985.699999999997</v>
      </c>
      <c r="L10" s="70">
        <f t="shared" si="0"/>
        <v>3372.53</v>
      </c>
      <c r="M10" s="70">
        <f t="shared" si="0"/>
        <v>1186.4099999999999</v>
      </c>
      <c r="N10" s="70">
        <f t="shared" si="0"/>
        <v>966.54</v>
      </c>
      <c r="O10" s="70">
        <f t="shared" si="0"/>
        <v>1811.6400000000003</v>
      </c>
      <c r="P10" s="70">
        <f t="shared" si="0"/>
        <v>-7460.0100000000093</v>
      </c>
    </row>
    <row r="11" spans="1:17">
      <c r="A11" s="52"/>
      <c r="B11" s="83" t="s">
        <v>140</v>
      </c>
      <c r="C11" s="53"/>
      <c r="D11" s="57"/>
      <c r="E11" s="57"/>
      <c r="F11" s="57"/>
      <c r="G11" s="84">
        <v>7523.6</v>
      </c>
      <c r="H11" s="84">
        <v>7523.6</v>
      </c>
      <c r="I11" s="71">
        <v>7532.6</v>
      </c>
      <c r="J11" s="71">
        <v>1167.5999999999999</v>
      </c>
      <c r="K11" s="71">
        <v>5934.6</v>
      </c>
      <c r="L11" s="85">
        <v>5934.6</v>
      </c>
      <c r="M11" s="71">
        <v>5943.7</v>
      </c>
      <c r="N11" s="71">
        <v>0</v>
      </c>
      <c r="O11" s="71">
        <v>0</v>
      </c>
      <c r="P11" s="40">
        <f>SUM(G11:O11)</f>
        <v>41560.299999999996</v>
      </c>
    </row>
    <row r="12" spans="1:17">
      <c r="A12" s="52"/>
      <c r="B12" s="83" t="s">
        <v>141</v>
      </c>
      <c r="C12" s="53"/>
      <c r="D12" s="57"/>
      <c r="E12" s="57"/>
      <c r="F12" s="57"/>
      <c r="G12" s="84">
        <v>3609.9</v>
      </c>
      <c r="H12" s="84">
        <v>1982</v>
      </c>
      <c r="I12" s="71">
        <v>1494.6</v>
      </c>
      <c r="J12" s="71">
        <v>3136</v>
      </c>
      <c r="K12" s="71">
        <v>4099.6400000000003</v>
      </c>
      <c r="L12" s="71">
        <v>3257.56</v>
      </c>
      <c r="M12" s="71">
        <v>6741.44</v>
      </c>
      <c r="N12" s="71"/>
      <c r="O12" s="71"/>
      <c r="P12" s="40">
        <f>SUM(G12:O12)</f>
        <v>24321.14</v>
      </c>
    </row>
    <row r="13" spans="1:17">
      <c r="A13" s="52"/>
      <c r="B13" s="83" t="s">
        <v>142</v>
      </c>
      <c r="C13" s="53"/>
      <c r="D13" s="57"/>
      <c r="E13" s="57"/>
      <c r="F13" s="57"/>
      <c r="G13" s="84"/>
      <c r="H13" s="84"/>
      <c r="I13" s="71"/>
      <c r="J13" s="71"/>
      <c r="K13" s="71"/>
      <c r="L13" s="71"/>
      <c r="M13" s="71"/>
      <c r="N13" s="71">
        <v>779969</v>
      </c>
      <c r="O13" s="71"/>
      <c r="P13" s="40">
        <f>SUM(N13:O13)</f>
        <v>779969</v>
      </c>
    </row>
    <row r="14" spans="1:17">
      <c r="A14" s="52"/>
      <c r="B14" s="83" t="s">
        <v>143</v>
      </c>
      <c r="C14" s="53"/>
      <c r="D14" s="57"/>
      <c r="E14" s="57"/>
      <c r="F14" s="57"/>
      <c r="G14" s="84"/>
      <c r="H14" s="84"/>
      <c r="I14" s="71"/>
      <c r="J14" s="71"/>
      <c r="K14" s="71"/>
      <c r="L14" s="71"/>
      <c r="M14" s="71"/>
      <c r="N14" s="71"/>
      <c r="O14" s="71">
        <v>70790.5</v>
      </c>
      <c r="P14" s="40">
        <f>SUM(O14)</f>
        <v>70790.5</v>
      </c>
    </row>
    <row r="15" spans="1:17">
      <c r="A15" s="52"/>
      <c r="B15" s="59" t="s">
        <v>147</v>
      </c>
      <c r="C15" s="53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40">
        <f>P14+P12-P13-P11</f>
        <v>-726417.66</v>
      </c>
      <c r="Q15" s="76"/>
    </row>
    <row r="16" spans="1:17">
      <c r="A16" s="52"/>
      <c r="B16" s="59"/>
      <c r="C16" s="53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40"/>
    </row>
    <row r="17" spans="1:17">
      <c r="A17" s="52" t="s">
        <v>128</v>
      </c>
      <c r="B17" s="59"/>
      <c r="C17" s="51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40"/>
    </row>
    <row r="18" spans="1:17">
      <c r="A18" s="52"/>
      <c r="B18" s="61" t="s">
        <v>135</v>
      </c>
      <c r="C18" s="61">
        <v>1.2</v>
      </c>
      <c r="D18" s="71">
        <v>1017.3</v>
      </c>
      <c r="E18" s="71">
        <v>1017.3</v>
      </c>
      <c r="F18" s="71">
        <v>1017.3</v>
      </c>
      <c r="G18" s="71">
        <v>1017.3</v>
      </c>
      <c r="H18" s="71">
        <v>1017.3</v>
      </c>
      <c r="I18" s="71">
        <v>1017.3</v>
      </c>
      <c r="J18" s="71">
        <v>1017.3</v>
      </c>
      <c r="K18" s="71">
        <v>1017.3</v>
      </c>
      <c r="L18" s="71">
        <v>1017.3</v>
      </c>
      <c r="M18" s="71">
        <v>1017.3</v>
      </c>
      <c r="N18" s="71">
        <v>1017.3</v>
      </c>
      <c r="O18" s="71">
        <v>1017.3</v>
      </c>
      <c r="P18" s="40">
        <f t="shared" ref="P18:P22" si="1">SUM(D18:O18)</f>
        <v>12207.599999999999</v>
      </c>
    </row>
    <row r="19" spans="1:17">
      <c r="A19" s="52"/>
      <c r="B19" s="61" t="s">
        <v>134</v>
      </c>
      <c r="C19" s="61">
        <v>1.3</v>
      </c>
      <c r="D19" s="71">
        <v>1102</v>
      </c>
      <c r="E19" s="71">
        <v>1102</v>
      </c>
      <c r="F19" s="71">
        <v>1102</v>
      </c>
      <c r="G19" s="71">
        <v>1102</v>
      </c>
      <c r="H19" s="71">
        <v>1102</v>
      </c>
      <c r="I19" s="71">
        <v>1102</v>
      </c>
      <c r="J19" s="71">
        <v>1102</v>
      </c>
      <c r="K19" s="71">
        <v>1102</v>
      </c>
      <c r="L19" s="71">
        <v>1102</v>
      </c>
      <c r="M19" s="71">
        <v>1102</v>
      </c>
      <c r="N19" s="71">
        <v>1102</v>
      </c>
      <c r="O19" s="71">
        <v>1102</v>
      </c>
      <c r="P19" s="40">
        <f t="shared" si="1"/>
        <v>13224</v>
      </c>
    </row>
    <row r="20" spans="1:17">
      <c r="A20" s="49"/>
      <c r="B20" s="61" t="s">
        <v>136</v>
      </c>
      <c r="C20" s="61">
        <v>0.9</v>
      </c>
      <c r="D20" s="71">
        <v>763</v>
      </c>
      <c r="E20" s="71">
        <v>763</v>
      </c>
      <c r="F20" s="71">
        <v>763</v>
      </c>
      <c r="G20" s="71">
        <v>763</v>
      </c>
      <c r="H20" s="71">
        <v>763</v>
      </c>
      <c r="I20" s="71">
        <v>763</v>
      </c>
      <c r="J20" s="71">
        <v>763</v>
      </c>
      <c r="K20" s="71">
        <v>763</v>
      </c>
      <c r="L20" s="71">
        <v>763</v>
      </c>
      <c r="M20" s="71">
        <v>763</v>
      </c>
      <c r="N20" s="71">
        <v>763</v>
      </c>
      <c r="O20" s="71">
        <v>763</v>
      </c>
      <c r="P20" s="40">
        <f t="shared" si="1"/>
        <v>9156</v>
      </c>
    </row>
    <row r="21" spans="1:17">
      <c r="A21" s="60"/>
      <c r="B21" s="60" t="s">
        <v>139</v>
      </c>
      <c r="C21" s="60"/>
      <c r="D21" s="71"/>
      <c r="E21" s="71"/>
      <c r="F21" s="71">
        <v>150</v>
      </c>
      <c r="G21" s="71"/>
      <c r="H21" s="71">
        <v>210</v>
      </c>
      <c r="I21" s="71"/>
      <c r="J21" s="71"/>
      <c r="K21" s="71"/>
      <c r="L21" s="72">
        <v>150</v>
      </c>
      <c r="M21" s="71"/>
      <c r="N21" s="71">
        <v>210</v>
      </c>
      <c r="O21" s="71"/>
      <c r="P21" s="40">
        <f t="shared" si="1"/>
        <v>720</v>
      </c>
      <c r="Q21" s="78"/>
    </row>
    <row r="22" spans="1:17">
      <c r="A22" s="73" t="s">
        <v>11</v>
      </c>
      <c r="B22" s="86" t="s">
        <v>131</v>
      </c>
      <c r="C22" s="87">
        <v>3.37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9"/>
      <c r="K22" s="91">
        <v>109.1</v>
      </c>
      <c r="L22" s="88"/>
      <c r="M22" s="88"/>
      <c r="N22" s="88">
        <v>27310.1</v>
      </c>
      <c r="O22" s="88"/>
      <c r="P22" s="90">
        <f t="shared" si="1"/>
        <v>27419.199999999997</v>
      </c>
      <c r="Q22" s="78"/>
    </row>
    <row r="23" spans="1:17">
      <c r="A23" s="42"/>
      <c r="B23" s="83" t="s">
        <v>145</v>
      </c>
      <c r="C23" s="82">
        <v>6.77</v>
      </c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>
        <f>SUM(P18:P22)</f>
        <v>62726.799999999996</v>
      </c>
      <c r="Q23" s="78"/>
    </row>
    <row r="24" spans="1:17">
      <c r="A24" s="42"/>
      <c r="B24" s="51"/>
      <c r="C24" s="51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78"/>
    </row>
    <row r="25" spans="1:17" ht="15">
      <c r="A25" s="42"/>
      <c r="B25" s="74" t="s">
        <v>144</v>
      </c>
      <c r="C25" s="7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75">
        <f>P8-C7-P23</f>
        <v>-13384.370000000003</v>
      </c>
      <c r="Q25" s="78"/>
    </row>
    <row r="26" spans="1:17">
      <c r="B26" s="92" t="s">
        <v>146</v>
      </c>
      <c r="P26" s="76"/>
      <c r="Q26" s="78"/>
    </row>
    <row r="28" spans="1:17">
      <c r="A28" s="77"/>
      <c r="B28" s="62" t="s">
        <v>129</v>
      </c>
      <c r="C28" s="62"/>
      <c r="D28" s="79"/>
      <c r="E28" s="79"/>
      <c r="F28" s="79"/>
      <c r="G28" s="80"/>
      <c r="H28" s="80"/>
      <c r="I28" s="80"/>
      <c r="J28" s="80"/>
      <c r="K28" s="48"/>
      <c r="L28" s="96" t="s">
        <v>130</v>
      </c>
      <c r="M28" s="96"/>
      <c r="N28" s="96"/>
      <c r="O28" s="48"/>
      <c r="P28" s="48"/>
    </row>
    <row r="29" spans="1:17">
      <c r="A29" s="77"/>
      <c r="B29" s="77"/>
      <c r="C29" s="77"/>
    </row>
    <row r="30" spans="1:17">
      <c r="A30" s="77"/>
      <c r="B30" s="55" t="s">
        <v>137</v>
      </c>
      <c r="D30" s="81"/>
      <c r="E30" s="81"/>
      <c r="F30" s="81"/>
      <c r="G30" s="81"/>
      <c r="H30" s="81"/>
      <c r="I30" s="81"/>
      <c r="J30" s="81"/>
    </row>
    <row r="31" spans="1:17">
      <c r="A31" s="77"/>
    </row>
    <row r="32" spans="1:17">
      <c r="A32" s="77"/>
    </row>
    <row r="33" spans="1:1">
      <c r="A33" s="77"/>
    </row>
    <row r="34" spans="1:1">
      <c r="A34" s="77"/>
    </row>
    <row r="35" spans="1:1">
      <c r="A35" s="77"/>
    </row>
    <row r="36" spans="1:1">
      <c r="A36" s="77"/>
    </row>
    <row r="77" spans="2:4">
      <c r="B77" s="77"/>
      <c r="C77" s="77"/>
      <c r="D77" s="77"/>
    </row>
    <row r="78" spans="2:4">
      <c r="B78" s="77"/>
      <c r="C78" s="77"/>
      <c r="D78" s="77"/>
    </row>
    <row r="79" spans="2:4">
      <c r="B79" s="77"/>
      <c r="C79" s="77"/>
      <c r="D79" s="77"/>
    </row>
  </sheetData>
  <mergeCells count="4">
    <mergeCell ref="A1:P1"/>
    <mergeCell ref="A3:P3"/>
    <mergeCell ref="A4:P4"/>
    <mergeCell ref="L28:N28"/>
  </mergeCells>
  <phoneticPr fontId="0" type="noConversion"/>
  <pageMargins left="0.75" right="0.75" top="1" bottom="1" header="0.5" footer="0.5"/>
  <pageSetup paperSize="9" scale="97" orientation="landscape" verticalDpi="200" r:id="rId1"/>
  <headerFooter alignWithMargins="0"/>
  <ignoredErrors>
    <ignoredError sqref="A17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Лист4</vt:lpstr>
      <vt:lpstr>Лист6</vt:lpstr>
      <vt:lpstr>Лист5</vt:lpstr>
      <vt:lpstr>Лист8</vt:lpstr>
      <vt:lpstr>Лист2</vt:lpstr>
      <vt:lpstr>Лист8!Область_печати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2013-12-30T02:34:27Z</cp:lastPrinted>
  <dcterms:created xsi:type="dcterms:W3CDTF">1996-10-08T23:32:33Z</dcterms:created>
  <dcterms:modified xsi:type="dcterms:W3CDTF">2014-02-06T05:18:51Z</dcterms:modified>
</cp:coreProperties>
</file>