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 refMode="R1C1"/>
</workbook>
</file>

<file path=xl/calcChain.xml><?xml version="1.0" encoding="utf-8"?>
<calcChain xmlns="http://schemas.openxmlformats.org/spreadsheetml/2006/main">
  <c r="N27" i="8"/>
  <c r="N19"/>
  <c r="O19"/>
  <c r="M19"/>
  <c r="D19"/>
  <c r="L19"/>
  <c r="P20"/>
  <c r="P21"/>
  <c r="P22"/>
  <c r="P23"/>
  <c r="P24"/>
  <c r="P25"/>
  <c r="E19"/>
  <c r="F19"/>
  <c r="G19"/>
  <c r="H19"/>
  <c r="I19"/>
  <c r="J19"/>
  <c r="K19"/>
  <c r="G27"/>
  <c r="D9"/>
  <c r="D11" s="1"/>
  <c r="E9"/>
  <c r="E11"/>
  <c r="F9"/>
  <c r="F11"/>
  <c r="G9"/>
  <c r="G11"/>
  <c r="H9"/>
  <c r="H11"/>
  <c r="I9"/>
  <c r="I11"/>
  <c r="J9"/>
  <c r="J11"/>
  <c r="K9"/>
  <c r="K11"/>
  <c r="L9"/>
  <c r="L11" s="1"/>
  <c r="M9"/>
  <c r="M11" s="1"/>
  <c r="N9"/>
  <c r="N11" s="1"/>
  <c r="O9"/>
  <c r="O11" s="1"/>
  <c r="P16"/>
  <c r="P27"/>
  <c r="P12"/>
  <c r="P10"/>
  <c r="P8"/>
  <c r="P7"/>
  <c r="P6"/>
  <c r="C171" i="2"/>
  <c r="C158"/>
  <c r="C174"/>
  <c r="C139"/>
  <c r="C173"/>
  <c r="C42"/>
  <c r="C43"/>
  <c r="C45"/>
  <c r="C46"/>
  <c r="C47"/>
  <c r="C48"/>
  <c r="C26"/>
  <c r="C27"/>
  <c r="C28"/>
  <c r="C29"/>
  <c r="C3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D22"/>
  <c r="D23"/>
  <c r="E23"/>
  <c r="E22"/>
  <c r="F22"/>
  <c r="O22"/>
  <c r="G22"/>
  <c r="H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D30"/>
  <c r="E30"/>
  <c r="F30"/>
  <c r="G30"/>
  <c r="H30"/>
  <c r="I30"/>
  <c r="J30"/>
  <c r="K30"/>
  <c r="L30"/>
  <c r="M30"/>
  <c r="N30"/>
  <c r="O29"/>
  <c r="G30" i="6"/>
  <c r="G31"/>
  <c r="G32"/>
  <c r="C22"/>
  <c r="C54"/>
  <c r="D22"/>
  <c r="E22"/>
  <c r="F22"/>
  <c r="F54"/>
  <c r="F56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G55"/>
  <c r="G8"/>
  <c r="D54"/>
  <c r="D56"/>
  <c r="C175" i="2"/>
  <c r="D27" i="5"/>
  <c r="D28"/>
  <c r="E54" i="6"/>
  <c r="E56"/>
  <c r="C27" i="5"/>
  <c r="C50" i="2"/>
  <c r="C55" s="1"/>
  <c r="C56" s="1"/>
  <c r="C52"/>
  <c r="G54" i="6"/>
  <c r="C56"/>
  <c r="G56"/>
  <c r="F23" i="5"/>
  <c r="E27"/>
  <c r="G22" i="6"/>
  <c r="G24"/>
  <c r="E28" i="5"/>
  <c r="F27"/>
  <c r="G23"/>
  <c r="H23"/>
  <c r="G27"/>
  <c r="F28"/>
  <c r="H27"/>
  <c r="I23"/>
  <c r="G28"/>
  <c r="H28"/>
  <c r="J23"/>
  <c r="I27"/>
  <c r="I28"/>
  <c r="J27"/>
  <c r="K23"/>
  <c r="K27"/>
  <c r="L23"/>
  <c r="J28"/>
  <c r="K28"/>
  <c r="L27"/>
  <c r="L28"/>
  <c r="M23"/>
  <c r="M27"/>
  <c r="M28"/>
  <c r="N28"/>
  <c r="N23"/>
  <c r="N27"/>
  <c r="O27"/>
  <c r="P9" i="8" l="1"/>
  <c r="P11"/>
  <c r="P19"/>
  <c r="P28" s="1"/>
  <c r="P30" l="1"/>
</calcChain>
</file>

<file path=xl/comments1.xml><?xml version="1.0" encoding="utf-8"?>
<comments xmlns="http://schemas.openxmlformats.org/spreadsheetml/2006/main">
  <authors>
    <author>1</author>
  </authors>
  <commentList>
    <comment ref="J16" authorId="0">
      <text>
        <r>
          <rPr>
            <b/>
            <sz val="8"/>
            <color indexed="81"/>
            <rFont val="Tahoma"/>
            <family val="2"/>
            <charset val="204"/>
          </rPr>
          <t>1:1000 руб.</t>
        </r>
        <r>
          <rPr>
            <sz val="8"/>
            <color indexed="81"/>
            <rFont val="Tahoma"/>
            <family val="2"/>
            <charset val="204"/>
          </rPr>
          <t xml:space="preserve">
дополнительно в августе за мусор
</t>
        </r>
      </text>
    </comment>
    <comment ref="I27" authorId="0">
      <text>
        <r>
          <rPr>
            <b/>
            <sz val="8"/>
            <color indexed="81"/>
            <rFont val="Tahoma"/>
            <charset val="1"/>
          </rPr>
          <t>1:</t>
        </r>
        <r>
          <rPr>
            <sz val="8"/>
            <color indexed="81"/>
            <rFont val="Tahoma"/>
            <charset val="1"/>
          </rPr>
          <t xml:space="preserve">
3000 саженцы</t>
        </r>
      </text>
    </comment>
  </commentList>
</comments>
</file>

<file path=xl/sharedStrings.xml><?xml version="1.0" encoding="utf-8"?>
<sst xmlns="http://schemas.openxmlformats.org/spreadsheetml/2006/main" count="393" uniqueCount="152">
  <si>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</si>
  <si>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</si>
  <si>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</si>
  <si>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</si>
  <si>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</si>
  <si>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</si>
  <si>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</si>
  <si>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</si>
  <si>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</si>
  <si>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</si>
  <si>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</si>
  <si>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</si>
  <si>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</si>
  <si>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</si>
  <si>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</si>
  <si>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</si>
  <si>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</si>
  <si>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</si>
  <si>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</si>
  <si>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</si>
  <si>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</si>
  <si>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</si>
  <si>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</si>
  <si>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</si>
  <si>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</si>
  <si>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</si>
  <si>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</si>
  <si>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</si>
  <si>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</si>
  <si>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</si>
  <si>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</si>
  <si>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</si>
  <si>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</si>
  <si>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</si>
  <si>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</si>
  <si>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</si>
  <si>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</si>
  <si>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</si>
  <si>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</si>
  <si>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</si>
  <si>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</si>
  <si>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</si>
  <si>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</si>
  <si>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</si>
  <si>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</si>
  <si>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</si>
  <si>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</si>
  <si>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</si>
  <si>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</si>
  <si>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</si>
  <si>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</si>
  <si>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</si>
  <si>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</si>
  <si>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</si>
  <si>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</si>
  <si>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</si>
  <si>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</si>
  <si>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</si>
  <si>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</si>
  <si>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</si>
  <si>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</si>
  <si>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</si>
  <si>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</si>
  <si>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</si>
  <si>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</si>
  <si>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</si>
  <si>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</si>
  <si>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</si>
  <si>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</si>
  <si>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</si>
  <si>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</si>
  <si>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</si>
  <si>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</si>
  <si>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</si>
  <si>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</si>
  <si>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</si>
  <si>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</si>
  <si>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</si>
  <si>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</si>
  <si>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</si>
  <si>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</si>
  <si>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</si>
  <si>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</si>
  <si>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</si>
  <si>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</si>
  <si>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</si>
  <si>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</si>
  <si>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</si>
  <si>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</si>
  <si>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</si>
  <si>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</si>
  <si>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</si>
  <si>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</si>
  <si>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</si>
  <si>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</si>
  <si>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</si>
  <si>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</si>
  <si>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</si>
  <si>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</si>
  <si>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</si>
  <si>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</si>
  <si>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</si>
  <si>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</si>
  <si>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</si>
  <si>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</si>
  <si>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</si>
  <si>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</si>
  <si>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</si>
  <si>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</si>
  <si>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</si>
  <si>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</si>
  <si>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</si>
  <si>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</si>
  <si>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</si>
  <si>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</si>
  <si>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</si>
  <si>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</si>
  <si>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</si>
  <si>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</si>
  <si>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</si>
  <si>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</si>
  <si>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</si>
  <si>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</si>
  <si>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</si>
  <si>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</si>
  <si>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>итого</t>
  </si>
  <si>
    <t>1.2</t>
  </si>
  <si>
    <t>2.7</t>
  </si>
  <si>
    <t>3</t>
  </si>
  <si>
    <t>3.1</t>
  </si>
  <si>
    <t>3.2</t>
  </si>
  <si>
    <t>о затратах по предоставлению коммунальных услуг</t>
  </si>
  <si>
    <t xml:space="preserve">                                                                                                                                                                      </t>
  </si>
  <si>
    <t>Т.В. Логашева</t>
  </si>
  <si>
    <t>уборка двора</t>
  </si>
  <si>
    <t>оплата по договору аренды</t>
  </si>
  <si>
    <t>долг/переплата</t>
  </si>
  <si>
    <t>Содержание жил. Фонда</t>
  </si>
  <si>
    <t>Содержание придомов. Тер-ии</t>
  </si>
  <si>
    <t>Уборка подъездов</t>
  </si>
  <si>
    <t>Тех.обслуживание</t>
  </si>
  <si>
    <t>Текущий ремонт (подряды)</t>
  </si>
  <si>
    <t>Всего по дому</t>
  </si>
  <si>
    <t>итого содержание</t>
  </si>
  <si>
    <t>Доход 2010</t>
  </si>
  <si>
    <t>Сан обработка подвала</t>
  </si>
  <si>
    <t>Аварийная служба</t>
  </si>
  <si>
    <t>Обслуживание приборов учета</t>
  </si>
  <si>
    <t>по эксплуатации жилого дома по адресу ул. Пушкина 36 в период с 01.01 2011г. по 31.12. 2011г.-площадь по л.с.8678,5</t>
  </si>
  <si>
    <t>Содержание общего имущ-ва</t>
  </si>
  <si>
    <t>директор ООО "Сервис- Лайн"</t>
  </si>
  <si>
    <t>представитель собственников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</si>
</sst>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5" fillId="0" borderId="0" xfId="0" applyFont="1"/>
    <xf numFmtId="0" fontId="17" fillId="0" borderId="1" xfId="0" applyFont="1" applyBorder="1"/>
    <xf numFmtId="0" fontId="17" fillId="0" borderId="0" xfId="0" applyFont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17" fillId="3" borderId="1" xfId="0" applyNumberFormat="1" applyFont="1" applyFill="1" applyBorder="1" applyAlignment="1">
      <alignment horizontal="center"/>
    </xf>
    <xf numFmtId="0" fontId="17" fillId="3" borderId="0" xfId="0" applyFont="1" applyFill="1"/>
    <xf numFmtId="49" fontId="17" fillId="0" borderId="1" xfId="0" applyNumberFormat="1" applyFont="1" applyFill="1" applyBorder="1"/>
    <xf numFmtId="0" fontId="17" fillId="0" borderId="1" xfId="0" applyFont="1" applyFill="1" applyBorder="1"/>
    <xf numFmtId="49" fontId="17" fillId="4" borderId="1" xfId="0" applyNumberFormat="1" applyFont="1" applyFill="1" applyBorder="1"/>
    <xf numFmtId="0" fontId="17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19" fillId="0" borderId="0" xfId="0" applyFont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0" fillId="0" borderId="3" xfId="0" applyBorder="1"/>
    <xf numFmtId="0" fontId="16" fillId="0" borderId="0" xfId="0" applyFont="1" applyFill="1" applyAlignment="1"/>
    <xf numFmtId="0" fontId="0" fillId="0" borderId="0" xfId="0" applyAlignment="1">
      <alignment horizontal="right"/>
    </xf>
    <xf numFmtId="0" fontId="17" fillId="0" borderId="1" xfId="0" applyFont="1" applyFill="1" applyBorder="1" applyAlignment="1">
      <alignment horizontal="right"/>
    </xf>
    <xf numFmtId="1" fontId="17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17" fillId="3" borderId="1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right"/>
    </xf>
    <xf numFmtId="1" fontId="17" fillId="4" borderId="1" xfId="0" applyNumberFormat="1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1" fontId="17" fillId="0" borderId="1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0" fontId="10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0" fillId="0" borderId="0" xfId="0" applyAlignment="1">
      <alignment wrapText="1"/>
    </xf>
    <xf numFmtId="49" fontId="17" fillId="3" borderId="5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horizontal="left"/>
    </xf>
    <xf numFmtId="1" fontId="17" fillId="3" borderId="5" xfId="0" applyNumberFormat="1" applyFont="1" applyFill="1" applyBorder="1" applyAlignment="1">
      <alignment horizontal="right"/>
    </xf>
    <xf numFmtId="1" fontId="3" fillId="3" borderId="5" xfId="0" applyNumberFormat="1" applyFont="1" applyFill="1" applyBorder="1" applyAlignment="1">
      <alignment horizontal="right"/>
    </xf>
    <xf numFmtId="49" fontId="17" fillId="3" borderId="6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left"/>
    </xf>
    <xf numFmtId="1" fontId="17" fillId="3" borderId="6" xfId="0" applyNumberFormat="1" applyFont="1" applyFill="1" applyBorder="1" applyAlignment="1">
      <alignment horizontal="right"/>
    </xf>
    <xf numFmtId="1" fontId="17" fillId="0" borderId="6" xfId="0" applyNumberFormat="1" applyFont="1" applyFill="1" applyBorder="1" applyAlignment="1">
      <alignment horizontal="right"/>
    </xf>
    <xf numFmtId="1" fontId="3" fillId="3" borderId="6" xfId="0" applyNumberFormat="1" applyFont="1" applyFill="1" applyBorder="1" applyAlignment="1">
      <alignment horizontal="right"/>
    </xf>
    <xf numFmtId="1" fontId="21" fillId="0" borderId="1" xfId="0" applyNumberFormat="1" applyFont="1" applyBorder="1" applyAlignment="1">
      <alignment horizontal="right"/>
    </xf>
    <xf numFmtId="0" fontId="17" fillId="0" borderId="0" xfId="0" applyFont="1" applyFill="1" applyBorder="1"/>
    <xf numFmtId="1" fontId="0" fillId="0" borderId="0" xfId="0" applyNumberForma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100" t="s">
        <v>92</v>
      </c>
      <c r="C1" s="100"/>
      <c r="D1" s="100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100" t="s">
        <v>92</v>
      </c>
      <c r="C38" s="100"/>
      <c r="D38" s="100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101" t="s">
        <v>0</v>
      </c>
      <c r="B1" s="101"/>
      <c r="C1" s="101"/>
      <c r="D1" s="101"/>
      <c r="E1" s="101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0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0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0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0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0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0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0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0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0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0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0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0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0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0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0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0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0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0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0"/>
    </row>
    <row r="27" spans="1:7">
      <c r="A27" s="2"/>
      <c r="B27" s="3"/>
      <c r="C27" s="10"/>
      <c r="D27" s="10"/>
      <c r="E27" s="10"/>
      <c r="F27" s="10"/>
      <c r="G27" s="40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0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0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0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0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0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0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0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0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0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0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0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0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0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0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0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0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0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0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0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0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0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0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0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0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0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0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0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0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0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101" t="s">
        <v>0</v>
      </c>
      <c r="B1" s="101"/>
      <c r="C1" s="101"/>
      <c r="D1" s="101"/>
      <c r="E1" s="101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R7" sqref="R7"/>
    </sheetView>
  </sheetViews>
  <sheetFormatPr defaultRowHeight="12.75"/>
  <cols>
    <col min="1" max="1" width="4.5703125" customWidth="1"/>
    <col min="2" max="2" width="30.85546875" customWidth="1"/>
    <col min="3" max="3" width="7" customWidth="1"/>
    <col min="4" max="4" width="7.5703125" customWidth="1"/>
    <col min="5" max="5" width="7" customWidth="1"/>
    <col min="6" max="6" width="8" customWidth="1"/>
    <col min="7" max="7" width="7.28515625" customWidth="1"/>
    <col min="8" max="8" width="8.42578125" customWidth="1"/>
    <col min="9" max="9" width="8.140625" customWidth="1"/>
    <col min="10" max="10" width="6.28515625" customWidth="1"/>
    <col min="11" max="11" width="6.7109375" customWidth="1"/>
    <col min="12" max="13" width="7.140625" customWidth="1"/>
    <col min="14" max="14" width="6" customWidth="1"/>
    <col min="15" max="15" width="6.7109375" customWidth="1"/>
    <col min="16" max="16" width="10.28515625" bestFit="1" customWidth="1"/>
  </cols>
  <sheetData>
    <row r="1" spans="1:19" ht="18">
      <c r="A1" s="66"/>
      <c r="B1" s="66"/>
      <c r="C1" s="66"/>
      <c r="D1" s="66"/>
      <c r="E1" s="66"/>
      <c r="F1" s="66"/>
      <c r="H1" s="103" t="s">
        <v>0</v>
      </c>
      <c r="I1" s="103"/>
      <c r="J1" s="66"/>
      <c r="K1" s="66"/>
      <c r="L1" s="44"/>
      <c r="M1" s="44"/>
      <c r="N1" s="44"/>
      <c r="O1" s="44"/>
      <c r="P1" s="44"/>
    </row>
    <row r="2" spans="1:19" s="62" customFormat="1" ht="14.25" customHeight="1">
      <c r="A2" s="63" t="s">
        <v>132</v>
      </c>
      <c r="B2" s="63"/>
      <c r="C2" s="63"/>
      <c r="D2" s="63"/>
      <c r="E2" s="105" t="s">
        <v>131</v>
      </c>
      <c r="F2" s="105"/>
      <c r="G2" s="105"/>
      <c r="H2" s="105"/>
      <c r="I2" s="105"/>
      <c r="J2" s="105"/>
      <c r="K2" s="105"/>
      <c r="L2" s="105"/>
      <c r="M2" s="105"/>
      <c r="N2" s="63"/>
      <c r="O2" s="63"/>
      <c r="P2" s="63"/>
      <c r="Q2" s="61"/>
    </row>
    <row r="3" spans="1:19" s="62" customFormat="1" ht="15">
      <c r="A3" s="104" t="s">
        <v>148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86"/>
      <c r="R3" s="87"/>
      <c r="S3" s="87"/>
    </row>
    <row r="4" spans="1:19" s="87" customFormat="1" ht="25.5">
      <c r="A4" s="84"/>
      <c r="B4" s="84" t="s">
        <v>5</v>
      </c>
      <c r="C4" s="84" t="s">
        <v>144</v>
      </c>
      <c r="D4" s="85" t="s">
        <v>108</v>
      </c>
      <c r="E4" s="85" t="s">
        <v>31</v>
      </c>
      <c r="F4" s="85" t="s">
        <v>32</v>
      </c>
      <c r="G4" s="85" t="s">
        <v>33</v>
      </c>
      <c r="H4" s="85" t="s">
        <v>34</v>
      </c>
      <c r="I4" s="85" t="s">
        <v>35</v>
      </c>
      <c r="J4" s="85" t="s">
        <v>36</v>
      </c>
      <c r="K4" s="85" t="s">
        <v>37</v>
      </c>
      <c r="L4" s="85" t="s">
        <v>26</v>
      </c>
      <c r="M4" s="85" t="s">
        <v>27</v>
      </c>
      <c r="N4" s="85" t="s">
        <v>28</v>
      </c>
      <c r="O4" s="85" t="s">
        <v>107</v>
      </c>
      <c r="P4" s="84" t="s">
        <v>25</v>
      </c>
      <c r="Q4" s="59"/>
      <c r="R4" s="47"/>
      <c r="S4" s="47"/>
    </row>
    <row r="5" spans="1:19" s="47" customFormat="1">
      <c r="A5" s="48"/>
      <c r="B5" s="57" t="s">
        <v>59</v>
      </c>
      <c r="C5">
        <v>8309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9" s="47" customFormat="1">
      <c r="A6" s="50" t="s">
        <v>43</v>
      </c>
      <c r="B6" s="49" t="s">
        <v>7</v>
      </c>
      <c r="C6" s="49"/>
      <c r="D6" s="69">
        <v>47738.720000000001</v>
      </c>
      <c r="E6" s="69">
        <v>48009.13</v>
      </c>
      <c r="F6" s="69">
        <v>48795.24</v>
      </c>
      <c r="G6" s="69">
        <v>48786.15</v>
      </c>
      <c r="H6" s="69">
        <v>55856.22</v>
      </c>
      <c r="I6" s="69">
        <v>57333.24</v>
      </c>
      <c r="J6" s="69">
        <v>57027.13</v>
      </c>
      <c r="K6" s="69">
        <v>57362.63</v>
      </c>
      <c r="L6" s="69">
        <v>57362.63</v>
      </c>
      <c r="M6" s="69">
        <v>51612.15</v>
      </c>
      <c r="N6" s="69">
        <v>57362.63</v>
      </c>
      <c r="O6" s="69">
        <v>57431.81</v>
      </c>
      <c r="P6" s="70">
        <f t="shared" ref="P6:P12" si="0">SUM(D6:O6)</f>
        <v>644677.67999999993</v>
      </c>
    </row>
    <row r="7" spans="1:19" s="47" customFormat="1">
      <c r="A7" s="50" t="s">
        <v>126</v>
      </c>
      <c r="B7" s="49" t="s">
        <v>134</v>
      </c>
      <c r="C7" s="49"/>
      <c r="D7" s="69">
        <v>11152.95</v>
      </c>
      <c r="E7" s="69">
        <v>11152.95</v>
      </c>
      <c r="F7" s="69">
        <v>11360.55</v>
      </c>
      <c r="G7" s="69">
        <v>11358.16</v>
      </c>
      <c r="H7" s="69">
        <v>11357.55</v>
      </c>
      <c r="I7" s="69">
        <v>11357.55</v>
      </c>
      <c r="J7" s="69">
        <v>11364.15</v>
      </c>
      <c r="K7" s="69">
        <v>11364.15</v>
      </c>
      <c r="L7" s="69">
        <v>11384.15</v>
      </c>
      <c r="M7" s="69">
        <v>11364.15</v>
      </c>
      <c r="N7" s="69">
        <v>11364.15</v>
      </c>
      <c r="O7" s="69">
        <v>11364.15</v>
      </c>
      <c r="P7" s="70">
        <f t="shared" si="0"/>
        <v>135944.60999999999</v>
      </c>
    </row>
    <row r="8" spans="1:19" s="47" customFormat="1">
      <c r="A8" s="50" t="s">
        <v>45</v>
      </c>
      <c r="B8" s="49" t="s">
        <v>10</v>
      </c>
      <c r="C8" s="49"/>
      <c r="D8" s="69">
        <v>5670.2</v>
      </c>
      <c r="E8" s="69">
        <v>5970.28</v>
      </c>
      <c r="F8" s="69">
        <v>5997.48</v>
      </c>
      <c r="G8" s="69">
        <v>5900.46</v>
      </c>
      <c r="H8" s="69">
        <v>5394.65</v>
      </c>
      <c r="I8" s="69">
        <v>8325.43</v>
      </c>
      <c r="J8" s="69">
        <v>6021.53</v>
      </c>
      <c r="K8" s="69">
        <v>5912.73</v>
      </c>
      <c r="L8" s="69">
        <v>5912.73</v>
      </c>
      <c r="M8" s="69">
        <v>5912.73</v>
      </c>
      <c r="N8" s="69">
        <v>5894.6</v>
      </c>
      <c r="O8" s="69">
        <v>5885.53</v>
      </c>
      <c r="P8" s="70">
        <f t="shared" si="0"/>
        <v>72798.349999999991</v>
      </c>
      <c r="Q8" s="52"/>
      <c r="R8" s="52"/>
      <c r="S8" s="52"/>
    </row>
    <row r="9" spans="1:19" s="52" customFormat="1">
      <c r="A9" s="51"/>
      <c r="B9" s="56" t="s">
        <v>60</v>
      </c>
      <c r="C9" s="56"/>
      <c r="D9" s="71">
        <f>SUM(D6:D8)</f>
        <v>64561.869999999995</v>
      </c>
      <c r="E9" s="71">
        <f>SUM(E6:E8)</f>
        <v>65132.36</v>
      </c>
      <c r="F9" s="71">
        <f t="shared" ref="F9:O9" si="1">SUM(F6:F8)</f>
        <v>66153.26999999999</v>
      </c>
      <c r="G9" s="71">
        <f t="shared" si="1"/>
        <v>66044.77</v>
      </c>
      <c r="H9" s="71">
        <f t="shared" si="1"/>
        <v>72608.42</v>
      </c>
      <c r="I9" s="71">
        <f t="shared" si="1"/>
        <v>77016.22</v>
      </c>
      <c r="J9" s="71">
        <f t="shared" si="1"/>
        <v>74412.81</v>
      </c>
      <c r="K9" s="71">
        <f t="shared" si="1"/>
        <v>74639.509999999995</v>
      </c>
      <c r="L9" s="71">
        <f t="shared" si="1"/>
        <v>74659.509999999995</v>
      </c>
      <c r="M9" s="71">
        <f t="shared" si="1"/>
        <v>68889.03</v>
      </c>
      <c r="N9" s="71">
        <f t="shared" si="1"/>
        <v>74621.38</v>
      </c>
      <c r="O9" s="71">
        <f t="shared" si="1"/>
        <v>74681.489999999991</v>
      </c>
      <c r="P9" s="72">
        <f t="shared" si="0"/>
        <v>853420.64</v>
      </c>
    </row>
    <row r="10" spans="1:19" s="52" customFormat="1" ht="13.5" thickBot="1">
      <c r="A10" s="92"/>
      <c r="B10" s="93" t="s">
        <v>61</v>
      </c>
      <c r="C10" s="93"/>
      <c r="D10" s="94">
        <v>59614.6</v>
      </c>
      <c r="E10" s="94">
        <v>51604.800000000003</v>
      </c>
      <c r="F10" s="94">
        <v>58655</v>
      </c>
      <c r="G10" s="94">
        <v>59455.67</v>
      </c>
      <c r="H10" s="94">
        <v>71217.11</v>
      </c>
      <c r="I10" s="95">
        <v>87762.84</v>
      </c>
      <c r="J10" s="94">
        <v>88071.65</v>
      </c>
      <c r="K10" s="94">
        <v>62169.51</v>
      </c>
      <c r="L10" s="94">
        <v>64355.41</v>
      </c>
      <c r="M10" s="94">
        <v>110449.64</v>
      </c>
      <c r="N10" s="94">
        <v>69708.429999999993</v>
      </c>
      <c r="O10" s="94">
        <v>103568.02</v>
      </c>
      <c r="P10" s="96">
        <f t="shared" si="0"/>
        <v>886632.68000000017</v>
      </c>
    </row>
    <row r="11" spans="1:19" s="52" customFormat="1">
      <c r="A11" s="88"/>
      <c r="B11" s="89" t="s">
        <v>136</v>
      </c>
      <c r="C11" s="89"/>
      <c r="D11" s="90">
        <f>D9-D10</f>
        <v>4947.2699999999968</v>
      </c>
      <c r="E11" s="90">
        <f>E9-E10</f>
        <v>13527.559999999998</v>
      </c>
      <c r="F11" s="90">
        <f t="shared" ref="F11:O11" si="2">F9-F10</f>
        <v>7498.2699999999895</v>
      </c>
      <c r="G11" s="90">
        <f t="shared" si="2"/>
        <v>6589.1000000000058</v>
      </c>
      <c r="H11" s="90">
        <f t="shared" si="2"/>
        <v>1391.3099999999977</v>
      </c>
      <c r="I11" s="90">
        <f t="shared" si="2"/>
        <v>-10746.619999999995</v>
      </c>
      <c r="J11" s="90">
        <f t="shared" si="2"/>
        <v>-13658.839999999997</v>
      </c>
      <c r="K11" s="90">
        <f t="shared" si="2"/>
        <v>12469.999999999993</v>
      </c>
      <c r="L11" s="90">
        <f t="shared" si="2"/>
        <v>10304.099999999991</v>
      </c>
      <c r="M11" s="90">
        <f t="shared" si="2"/>
        <v>-41560.61</v>
      </c>
      <c r="N11" s="90">
        <f t="shared" si="2"/>
        <v>4912.9500000000116</v>
      </c>
      <c r="O11" s="90">
        <f t="shared" si="2"/>
        <v>-28886.530000000013</v>
      </c>
      <c r="P11" s="91">
        <f t="shared" si="0"/>
        <v>-33212.040000000023</v>
      </c>
      <c r="Q11" s="47"/>
      <c r="R11" s="47"/>
      <c r="S11" s="47"/>
    </row>
    <row r="12" spans="1:19" s="47" customFormat="1">
      <c r="A12" s="48"/>
      <c r="B12" s="49" t="s">
        <v>135</v>
      </c>
      <c r="C12" s="49"/>
      <c r="D12" s="68">
        <v>200</v>
      </c>
      <c r="E12" s="68">
        <v>200</v>
      </c>
      <c r="F12" s="68">
        <v>200</v>
      </c>
      <c r="G12" s="68">
        <v>200</v>
      </c>
      <c r="H12" s="68">
        <v>200</v>
      </c>
      <c r="I12" s="69">
        <v>200</v>
      </c>
      <c r="J12" s="68">
        <v>200</v>
      </c>
      <c r="K12" s="68">
        <v>200</v>
      </c>
      <c r="L12" s="68">
        <v>200</v>
      </c>
      <c r="M12" s="68">
        <v>200</v>
      </c>
      <c r="N12" s="68">
        <v>200</v>
      </c>
      <c r="O12" s="68">
        <v>200</v>
      </c>
      <c r="P12" s="70">
        <f t="shared" si="0"/>
        <v>2400</v>
      </c>
    </row>
    <row r="13" spans="1:19" s="47" customFormat="1" ht="15.75">
      <c r="A13" s="48"/>
      <c r="B13" s="82" t="s">
        <v>125</v>
      </c>
      <c r="C13" s="82"/>
      <c r="D13" s="68"/>
      <c r="E13" s="68"/>
      <c r="F13" s="68"/>
      <c r="G13" s="68"/>
      <c r="H13" s="68"/>
      <c r="I13" s="69"/>
      <c r="J13" s="68"/>
      <c r="K13" s="68"/>
      <c r="L13" s="68"/>
      <c r="M13" s="68"/>
      <c r="N13" s="68"/>
      <c r="O13" s="68"/>
      <c r="P13" s="70"/>
    </row>
    <row r="14" spans="1:19" s="47" customFormat="1">
      <c r="A14" s="48"/>
      <c r="B14" s="57" t="s">
        <v>41</v>
      </c>
      <c r="C14" s="57"/>
      <c r="D14" s="68"/>
      <c r="E14" s="68"/>
      <c r="F14" s="68"/>
      <c r="G14" s="68"/>
      <c r="H14" s="68"/>
      <c r="I14" s="69"/>
      <c r="J14" s="68"/>
      <c r="K14" s="68"/>
      <c r="L14" s="68"/>
      <c r="M14" s="68"/>
      <c r="N14" s="68"/>
      <c r="O14" s="68"/>
      <c r="P14" s="70"/>
      <c r="Q14" s="59"/>
      <c r="R14" s="59"/>
      <c r="S14" s="59"/>
    </row>
    <row r="15" spans="1:19" s="59" customFormat="1">
      <c r="A15" s="58" t="s">
        <v>3</v>
      </c>
      <c r="B15" s="57" t="s">
        <v>12</v>
      </c>
      <c r="C15" s="57"/>
      <c r="D15" s="73"/>
      <c r="E15" s="74"/>
      <c r="F15" s="74"/>
      <c r="G15" s="74"/>
      <c r="H15" s="74"/>
      <c r="I15" s="69"/>
      <c r="J15" s="74"/>
      <c r="K15" s="74"/>
      <c r="L15" s="74"/>
      <c r="M15" s="74"/>
      <c r="N15" s="74"/>
      <c r="O15" s="74"/>
      <c r="P15" s="70"/>
      <c r="Q15" s="47"/>
      <c r="R15" s="47"/>
      <c r="S15" s="47"/>
    </row>
    <row r="16" spans="1:19" s="47" customFormat="1">
      <c r="A16" s="50" t="s">
        <v>127</v>
      </c>
      <c r="B16" s="49" t="s">
        <v>10</v>
      </c>
      <c r="C16" s="49"/>
      <c r="D16" s="69">
        <v>7264</v>
      </c>
      <c r="E16" s="69">
        <v>7718</v>
      </c>
      <c r="F16" s="69">
        <v>7264</v>
      </c>
      <c r="G16" s="69">
        <v>8626</v>
      </c>
      <c r="H16" s="69">
        <v>7264</v>
      </c>
      <c r="I16" s="69">
        <v>8399</v>
      </c>
      <c r="J16" s="69">
        <v>8491</v>
      </c>
      <c r="K16" s="69">
        <v>7945</v>
      </c>
      <c r="L16" s="69">
        <v>8399</v>
      </c>
      <c r="M16" s="69">
        <v>11123</v>
      </c>
      <c r="N16" s="69">
        <v>8399</v>
      </c>
      <c r="O16" s="69">
        <v>8172</v>
      </c>
      <c r="P16" s="70">
        <f>SUM(D16:O16)</f>
        <v>99064</v>
      </c>
      <c r="Q16" s="52"/>
      <c r="R16" s="52"/>
      <c r="S16" s="52"/>
    </row>
    <row r="17" spans="1:19" s="52" customFormat="1">
      <c r="A17" s="51"/>
      <c r="B17" s="56"/>
      <c r="C17" s="56"/>
      <c r="D17" s="76"/>
      <c r="E17" s="76"/>
      <c r="F17" s="76"/>
      <c r="G17" s="76"/>
      <c r="H17" s="76"/>
      <c r="I17" s="69"/>
      <c r="J17" s="76"/>
      <c r="K17" s="76"/>
      <c r="L17" s="76"/>
      <c r="M17" s="76"/>
      <c r="N17" s="76"/>
      <c r="O17" s="76"/>
      <c r="P17" s="72"/>
      <c r="Q17" s="59"/>
      <c r="R17" s="59"/>
      <c r="S17" s="59"/>
    </row>
    <row r="18" spans="1:19" s="59" customFormat="1">
      <c r="A18" s="60" t="s">
        <v>128</v>
      </c>
      <c r="B18" s="57" t="s">
        <v>137</v>
      </c>
      <c r="C18" s="57"/>
      <c r="D18" s="74"/>
      <c r="E18" s="74"/>
      <c r="F18" s="70"/>
      <c r="G18" s="74"/>
      <c r="H18" s="74"/>
      <c r="I18" s="69"/>
      <c r="J18" s="74"/>
      <c r="K18" s="74"/>
      <c r="L18" s="74"/>
      <c r="M18" s="74"/>
      <c r="N18" s="74"/>
      <c r="O18" s="74"/>
      <c r="P18" s="70"/>
      <c r="Q18" s="47"/>
      <c r="R18" s="47"/>
      <c r="S18" s="47"/>
    </row>
    <row r="19" spans="1:19" s="47" customFormat="1">
      <c r="A19" s="53" t="s">
        <v>129</v>
      </c>
      <c r="B19" s="49" t="s">
        <v>138</v>
      </c>
      <c r="C19" s="49"/>
      <c r="D19" s="69">
        <f>D7</f>
        <v>11152.95</v>
      </c>
      <c r="E19" s="69">
        <f t="shared" ref="E19:K19" si="3">E7</f>
        <v>11152.95</v>
      </c>
      <c r="F19" s="69">
        <f t="shared" si="3"/>
        <v>11360.55</v>
      </c>
      <c r="G19" s="69">
        <f t="shared" si="3"/>
        <v>11358.16</v>
      </c>
      <c r="H19" s="69">
        <f t="shared" si="3"/>
        <v>11357.55</v>
      </c>
      <c r="I19" s="69">
        <f t="shared" si="3"/>
        <v>11357.55</v>
      </c>
      <c r="J19" s="69">
        <f t="shared" si="3"/>
        <v>11364.15</v>
      </c>
      <c r="K19" s="69">
        <f t="shared" si="3"/>
        <v>11364.15</v>
      </c>
      <c r="L19" s="69">
        <f t="shared" ref="L19:M19" si="4">L7</f>
        <v>11384.15</v>
      </c>
      <c r="M19" s="69">
        <f t="shared" si="4"/>
        <v>11364.15</v>
      </c>
      <c r="N19" s="69">
        <f t="shared" ref="N19:O19" si="5">N7</f>
        <v>11364.15</v>
      </c>
      <c r="O19" s="69">
        <f t="shared" si="5"/>
        <v>11364.15</v>
      </c>
      <c r="P19" s="70">
        <f>SUM(D19:O19)</f>
        <v>135944.60999999999</v>
      </c>
    </row>
    <row r="20" spans="1:19" s="47" customFormat="1">
      <c r="A20" s="53"/>
      <c r="B20" s="54" t="s">
        <v>139</v>
      </c>
      <c r="C20" s="54"/>
      <c r="D20" s="69">
        <v>13017.75</v>
      </c>
      <c r="E20" s="69">
        <v>13017.75</v>
      </c>
      <c r="F20" s="69">
        <v>13017.75</v>
      </c>
      <c r="G20" s="69">
        <v>13017.75</v>
      </c>
      <c r="H20" s="69">
        <v>13017.75</v>
      </c>
      <c r="I20" s="69">
        <v>13017.75</v>
      </c>
      <c r="J20" s="69">
        <v>13017.75</v>
      </c>
      <c r="K20" s="69">
        <v>13017.75</v>
      </c>
      <c r="L20" s="69">
        <v>13017.75</v>
      </c>
      <c r="M20" s="69">
        <v>13017.75</v>
      </c>
      <c r="N20" s="69">
        <v>13017.75</v>
      </c>
      <c r="O20" s="69">
        <v>13017.75</v>
      </c>
      <c r="P20" s="70">
        <f t="shared" ref="P20:P25" si="6">SUM(D20:O20)</f>
        <v>156213</v>
      </c>
    </row>
    <row r="21" spans="1:19" s="47" customFormat="1">
      <c r="A21" s="53"/>
      <c r="B21" s="54" t="s">
        <v>149</v>
      </c>
      <c r="C21" s="54">
        <v>0.9</v>
      </c>
      <c r="D21" s="69">
        <v>7810.65</v>
      </c>
      <c r="E21" s="69">
        <v>7810.65</v>
      </c>
      <c r="F21" s="69">
        <v>7810.65</v>
      </c>
      <c r="G21" s="69">
        <v>7810.65</v>
      </c>
      <c r="H21" s="69">
        <v>7810.65</v>
      </c>
      <c r="I21" s="69">
        <v>7810.65</v>
      </c>
      <c r="J21" s="69">
        <v>7810.65</v>
      </c>
      <c r="K21" s="69">
        <v>7810.65</v>
      </c>
      <c r="L21" s="69">
        <v>7810.65</v>
      </c>
      <c r="M21" s="69">
        <v>7810.65</v>
      </c>
      <c r="N21" s="69">
        <v>7810.65</v>
      </c>
      <c r="O21" s="69">
        <v>7810.65</v>
      </c>
      <c r="P21" s="70">
        <f t="shared" si="6"/>
        <v>93727.799999999988</v>
      </c>
    </row>
    <row r="22" spans="1:19" s="47" customFormat="1">
      <c r="A22" s="53"/>
      <c r="B22" s="54" t="s">
        <v>140</v>
      </c>
      <c r="C22" s="54">
        <v>0.6</v>
      </c>
      <c r="D22" s="69">
        <v>5207.1000000000004</v>
      </c>
      <c r="E22" s="69">
        <v>5207.1000000000004</v>
      </c>
      <c r="F22" s="69">
        <v>5207.1000000000004</v>
      </c>
      <c r="G22" s="69">
        <v>5207.1000000000004</v>
      </c>
      <c r="H22" s="69">
        <v>5207.1000000000004</v>
      </c>
      <c r="I22" s="69">
        <v>5207.1000000000004</v>
      </c>
      <c r="J22" s="69">
        <v>5207.1000000000004</v>
      </c>
      <c r="K22" s="69">
        <v>5207.1000000000004</v>
      </c>
      <c r="L22" s="69">
        <v>5207.1000000000004</v>
      </c>
      <c r="M22" s="69">
        <v>5207.1000000000004</v>
      </c>
      <c r="N22" s="69">
        <v>5207.1000000000004</v>
      </c>
      <c r="O22" s="69">
        <v>5207.1000000000004</v>
      </c>
      <c r="P22" s="70">
        <f t="shared" si="6"/>
        <v>62485.19999999999</v>
      </c>
    </row>
    <row r="23" spans="1:19" s="47" customFormat="1">
      <c r="A23" s="53"/>
      <c r="B23" s="54" t="s">
        <v>145</v>
      </c>
      <c r="C23" s="54"/>
      <c r="D23" s="68">
        <v>1579</v>
      </c>
      <c r="E23" s="68"/>
      <c r="F23" s="68"/>
      <c r="G23" s="68">
        <v>1152.67</v>
      </c>
      <c r="H23" s="68">
        <v>1579</v>
      </c>
      <c r="I23" s="68">
        <v>1579</v>
      </c>
      <c r="J23" s="68">
        <v>1360.15</v>
      </c>
      <c r="K23" s="68">
        <v>1579</v>
      </c>
      <c r="L23" s="68"/>
      <c r="M23" s="68"/>
      <c r="N23" s="68"/>
      <c r="O23" s="68"/>
      <c r="P23" s="70">
        <f t="shared" si="6"/>
        <v>8828.82</v>
      </c>
    </row>
    <row r="24" spans="1:19" s="47" customFormat="1">
      <c r="A24" s="53"/>
      <c r="B24" s="54" t="s">
        <v>146</v>
      </c>
      <c r="C24" s="54">
        <v>0.45</v>
      </c>
      <c r="D24" s="69">
        <v>3905.33</v>
      </c>
      <c r="E24" s="69">
        <v>3905.33</v>
      </c>
      <c r="F24" s="69">
        <v>3905.33</v>
      </c>
      <c r="G24" s="69">
        <v>3905.33</v>
      </c>
      <c r="H24" s="69">
        <v>3905.33</v>
      </c>
      <c r="I24" s="69">
        <v>3905.33</v>
      </c>
      <c r="J24" s="69">
        <v>3905.33</v>
      </c>
      <c r="K24" s="69">
        <v>3905.33</v>
      </c>
      <c r="L24" s="69">
        <v>3905.33</v>
      </c>
      <c r="M24" s="69">
        <v>3905.33</v>
      </c>
      <c r="N24" s="69">
        <v>3905.33</v>
      </c>
      <c r="O24" s="69">
        <v>3905.33</v>
      </c>
      <c r="P24" s="70">
        <f t="shared" si="6"/>
        <v>46863.960000000014</v>
      </c>
    </row>
    <row r="25" spans="1:19" s="47" customFormat="1">
      <c r="A25" s="53"/>
      <c r="B25" s="54" t="s">
        <v>147</v>
      </c>
      <c r="C25" s="54"/>
      <c r="D25" s="69">
        <v>1500</v>
      </c>
      <c r="E25" s="69">
        <v>1500</v>
      </c>
      <c r="F25" s="69">
        <v>1500</v>
      </c>
      <c r="G25" s="69">
        <v>1500</v>
      </c>
      <c r="H25" s="69">
        <v>1500</v>
      </c>
      <c r="I25" s="69">
        <v>1500</v>
      </c>
      <c r="J25" s="69">
        <v>1500</v>
      </c>
      <c r="K25" s="69">
        <v>1500</v>
      </c>
      <c r="L25" s="69">
        <v>1500</v>
      </c>
      <c r="M25" s="69">
        <v>1500</v>
      </c>
      <c r="N25" s="69">
        <v>1500</v>
      </c>
      <c r="O25" s="69">
        <v>1500</v>
      </c>
      <c r="P25" s="70">
        <f t="shared" si="6"/>
        <v>18000</v>
      </c>
      <c r="Q25" s="52"/>
      <c r="R25" s="64"/>
      <c r="S25" s="64"/>
    </row>
    <row r="26" spans="1:19" s="64" customFormat="1">
      <c r="A26" s="53"/>
      <c r="B26" s="54"/>
      <c r="C26" s="54"/>
      <c r="D26" s="69"/>
      <c r="E26" s="69"/>
      <c r="F26" s="69"/>
      <c r="G26" s="68"/>
      <c r="H26" s="69"/>
      <c r="I26" s="69"/>
      <c r="J26" s="69"/>
      <c r="K26" s="69"/>
      <c r="L26" s="69"/>
      <c r="M26" s="69"/>
      <c r="N26" s="69"/>
      <c r="O26" s="69"/>
      <c r="P26" s="70"/>
      <c r="Q26" s="52"/>
    </row>
    <row r="27" spans="1:19" s="64" customFormat="1">
      <c r="A27" s="55" t="s">
        <v>130</v>
      </c>
      <c r="B27" s="83" t="s">
        <v>141</v>
      </c>
      <c r="C27" s="83"/>
      <c r="D27" s="77">
        <v>2601.64</v>
      </c>
      <c r="E27" s="77">
        <v>440</v>
      </c>
      <c r="F27" s="78">
        <v>14677.2</v>
      </c>
      <c r="G27" s="77">
        <f>1493.3+2275</f>
        <v>3768.3</v>
      </c>
      <c r="H27" s="77">
        <v>5571.52</v>
      </c>
      <c r="I27" s="77">
        <v>3000</v>
      </c>
      <c r="J27" s="77">
        <v>14671</v>
      </c>
      <c r="K27" s="77">
        <v>9390</v>
      </c>
      <c r="L27" s="77">
        <v>4710.6000000000004</v>
      </c>
      <c r="M27" s="77">
        <v>0</v>
      </c>
      <c r="N27" s="77">
        <f>2016.4+1654.3</f>
        <v>3670.7</v>
      </c>
      <c r="O27" s="77">
        <v>9130.6</v>
      </c>
      <c r="P27" s="79">
        <f>SUM(D27:O27)</f>
        <v>71631.56</v>
      </c>
      <c r="Q27" s="47"/>
      <c r="R27" s="47"/>
      <c r="S27" s="47"/>
    </row>
    <row r="28" spans="1:19" s="47" customFormat="1">
      <c r="A28" s="55"/>
      <c r="B28" s="46" t="s">
        <v>143</v>
      </c>
      <c r="C28" s="46"/>
      <c r="D28" s="68"/>
      <c r="E28" s="68"/>
      <c r="F28" s="69"/>
      <c r="G28" s="68"/>
      <c r="H28" s="68"/>
      <c r="I28" s="68"/>
      <c r="J28" s="68"/>
      <c r="K28" s="68"/>
      <c r="L28" s="68"/>
      <c r="M28" s="68"/>
      <c r="N28" s="68"/>
      <c r="O28" s="68"/>
      <c r="P28" s="80">
        <f>SUM(P16:P27)</f>
        <v>692758.95</v>
      </c>
    </row>
    <row r="29" spans="1:19" s="47" customFormat="1">
      <c r="A29" s="55"/>
      <c r="B29" s="46"/>
      <c r="C29" s="46"/>
      <c r="D29" s="68"/>
      <c r="E29" s="68"/>
      <c r="F29" s="69"/>
      <c r="G29" s="68"/>
      <c r="H29" s="68"/>
      <c r="I29" s="68"/>
      <c r="J29" s="68"/>
      <c r="K29" s="68"/>
      <c r="L29" s="68"/>
      <c r="M29" s="68"/>
      <c r="N29" s="68"/>
      <c r="O29" s="68"/>
      <c r="P29" s="80"/>
      <c r="Q29"/>
      <c r="R29"/>
      <c r="S29"/>
    </row>
    <row r="30" spans="1:19" ht="15">
      <c r="A30" s="46"/>
      <c r="B30" s="46" t="s">
        <v>142</v>
      </c>
      <c r="C30" s="46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97">
        <f>P9+C5-P28</f>
        <v>168970.69000000006</v>
      </c>
    </row>
    <row r="31" spans="1:19">
      <c r="A31" s="45"/>
      <c r="B31" s="45"/>
      <c r="C31" s="45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81"/>
    </row>
    <row r="32" spans="1:19">
      <c r="B32" t="s">
        <v>150</v>
      </c>
      <c r="D32" s="65"/>
      <c r="E32" s="65"/>
      <c r="F32" s="65"/>
      <c r="G32" s="65"/>
      <c r="H32" s="65"/>
      <c r="I32" s="65"/>
      <c r="J32" s="65"/>
      <c r="K32" s="102" t="s">
        <v>133</v>
      </c>
      <c r="L32" s="102"/>
      <c r="P32" s="99"/>
    </row>
    <row r="33" spans="2:2">
      <c r="B33" s="98" t="s">
        <v>151</v>
      </c>
    </row>
  </sheetData>
  <mergeCells count="4">
    <mergeCell ref="K32:L32"/>
    <mergeCell ref="H1:I1"/>
    <mergeCell ref="A3:P3"/>
    <mergeCell ref="E2:M2"/>
  </mergeCells>
  <phoneticPr fontId="0" type="noConversion"/>
  <pageMargins left="0.62992125984251968" right="0.35433070866141736" top="0.27559055118110237" bottom="0.27559055118110237" header="0.27559055118110237" footer="0.19685039370078741"/>
  <pageSetup paperSize="9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38" t="s">
        <v>22</v>
      </c>
      <c r="C145" s="39">
        <v>164630</v>
      </c>
    </row>
    <row r="146" spans="1:3">
      <c r="A146" s="6"/>
      <c r="B146" s="42" t="s">
        <v>23</v>
      </c>
      <c r="C146" s="43">
        <v>40033</v>
      </c>
    </row>
    <row r="147" spans="1:3">
      <c r="A147" s="6"/>
      <c r="B147" s="42" t="s">
        <v>50</v>
      </c>
      <c r="C147" s="43">
        <v>4602</v>
      </c>
    </row>
    <row r="148" spans="1:3">
      <c r="A148" s="6"/>
      <c r="B148" s="42" t="s">
        <v>49</v>
      </c>
      <c r="C148" s="43">
        <v>2286</v>
      </c>
    </row>
    <row r="149" spans="1:3">
      <c r="A149" s="6"/>
      <c r="B149" s="42" t="s">
        <v>24</v>
      </c>
      <c r="C149" s="43">
        <v>0</v>
      </c>
    </row>
    <row r="150" spans="1:3">
      <c r="A150" s="6"/>
      <c r="B150" s="42" t="s">
        <v>105</v>
      </c>
      <c r="C150" s="43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1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1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2012-04-10T04:31:40Z</cp:lastPrinted>
  <dcterms:created xsi:type="dcterms:W3CDTF">1996-10-08T23:32:33Z</dcterms:created>
  <dcterms:modified xsi:type="dcterms:W3CDTF">2012-04-16T05:22:16Z</dcterms:modified>
</cp:coreProperties>
</file>