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firstSheet="3" activeTab="3"/>
  </bookViews>
  <sheets>
    <sheet name="Лист4" sheetId="4" state="hidden" r:id="rId1"/>
    <sheet name="Лист6" sheetId="6" state="hidden" r:id="rId2"/>
    <sheet name="Лист5" sheetId="5" state="hidden" r:id="rId3"/>
    <sheet name="Лист8" sheetId="8" r:id="rId4"/>
    <sheet name="Лист2" sheetId="2" state="hidden" r:id="rId5"/>
  </sheets>
  <calcPr calcId="124519" refMode="R1C1"/>
</workbook>
</file>

<file path=xl/calcChain.xml><?xml version="1.0" encoding="utf-8"?>
<calcChain xmlns="http://schemas.openxmlformats.org/spreadsheetml/2006/main">
  <c r="P20" i="8"/>
  <c r="P18"/>
  <c r="P17"/>
  <c r="P19"/>
  <c r="P16"/>
  <c r="P9"/>
  <c r="P8"/>
  <c r="E10"/>
  <c r="F10"/>
  <c r="G10"/>
  <c r="H10"/>
  <c r="I10"/>
  <c r="J10"/>
  <c r="K10"/>
  <c r="L10"/>
  <c r="M10"/>
  <c r="N10"/>
  <c r="O10"/>
  <c r="D10"/>
  <c r="C171" i="2"/>
  <c r="C158"/>
  <c r="C174"/>
  <c r="C139"/>
  <c r="C173"/>
  <c r="C175"/>
  <c r="C42"/>
  <c r="C43"/>
  <c r="C45"/>
  <c r="C46"/>
  <c r="C47"/>
  <c r="C48"/>
  <c r="C26"/>
  <c r="C27"/>
  <c r="C39"/>
  <c r="C28"/>
  <c r="C29"/>
  <c r="C32"/>
  <c r="C34"/>
  <c r="C36"/>
  <c r="C38"/>
  <c r="C98"/>
  <c r="C111"/>
  <c r="C114"/>
  <c r="C79"/>
  <c r="C113"/>
  <c r="C115"/>
  <c r="C20"/>
  <c r="C54"/>
  <c r="C21"/>
  <c r="C18"/>
  <c r="C16"/>
  <c r="C14"/>
  <c r="C13"/>
  <c r="C11"/>
  <c r="C9"/>
  <c r="C8"/>
  <c r="C6"/>
  <c r="B79" i="4"/>
  <c r="C83"/>
  <c r="E83"/>
  <c r="C44"/>
  <c r="C7"/>
  <c r="C30"/>
  <c r="C29"/>
  <c r="O8" i="5"/>
  <c r="O10"/>
  <c r="O21"/>
  <c r="O11"/>
  <c r="O13"/>
  <c r="O15"/>
  <c r="O16"/>
  <c r="O18"/>
  <c r="O20"/>
  <c r="C22"/>
  <c r="O22"/>
  <c r="D22"/>
  <c r="E22"/>
  <c r="F22"/>
  <c r="G22"/>
  <c r="H22"/>
  <c r="I22"/>
  <c r="J22"/>
  <c r="K22"/>
  <c r="L22"/>
  <c r="M22"/>
  <c r="N22"/>
  <c r="O24"/>
  <c r="D25"/>
  <c r="E25"/>
  <c r="F25"/>
  <c r="G25"/>
  <c r="H25"/>
  <c r="I25"/>
  <c r="J25"/>
  <c r="K25"/>
  <c r="L25"/>
  <c r="M25"/>
  <c r="N25"/>
  <c r="D30"/>
  <c r="E30"/>
  <c r="F30"/>
  <c r="G30"/>
  <c r="H30"/>
  <c r="I30"/>
  <c r="J30"/>
  <c r="K30"/>
  <c r="L30"/>
  <c r="M30"/>
  <c r="N30"/>
  <c r="O29"/>
  <c r="G30" i="6"/>
  <c r="G31"/>
  <c r="G32"/>
  <c r="C22"/>
  <c r="D22"/>
  <c r="G22"/>
  <c r="G24"/>
  <c r="E22"/>
  <c r="F22"/>
  <c r="G23"/>
  <c r="G9"/>
  <c r="G10"/>
  <c r="G11"/>
  <c r="G12"/>
  <c r="G13"/>
  <c r="G14"/>
  <c r="G15"/>
  <c r="G16"/>
  <c r="G17"/>
  <c r="G18"/>
  <c r="G19"/>
  <c r="G20"/>
  <c r="G21"/>
  <c r="G29"/>
  <c r="G33"/>
  <c r="G34"/>
  <c r="G35"/>
  <c r="G36"/>
  <c r="G37"/>
  <c r="G38"/>
  <c r="G39"/>
  <c r="G40"/>
  <c r="G41"/>
  <c r="G42"/>
  <c r="C43"/>
  <c r="D43"/>
  <c r="E43"/>
  <c r="F43"/>
  <c r="G43"/>
  <c r="G44"/>
  <c r="G45"/>
  <c r="G46"/>
  <c r="G47"/>
  <c r="G48"/>
  <c r="G49"/>
  <c r="G51"/>
  <c r="G52"/>
  <c r="G53"/>
  <c r="C54"/>
  <c r="D54"/>
  <c r="E54"/>
  <c r="F54"/>
  <c r="G54"/>
  <c r="G55"/>
  <c r="C56"/>
  <c r="D56"/>
  <c r="E56"/>
  <c r="F56"/>
  <c r="G56"/>
  <c r="G8"/>
  <c r="C50" i="2"/>
  <c r="C52"/>
  <c r="C55" s="1"/>
  <c r="C56" s="1"/>
  <c r="C27" i="5"/>
  <c r="D23"/>
  <c r="E23"/>
  <c r="D27"/>
  <c r="D28"/>
  <c r="E27"/>
  <c r="F23"/>
  <c r="E28"/>
  <c r="G23"/>
  <c r="F27"/>
  <c r="G27"/>
  <c r="H23"/>
  <c r="F28"/>
  <c r="G28"/>
  <c r="H27"/>
  <c r="H28"/>
  <c r="I23"/>
  <c r="I27"/>
  <c r="I28"/>
  <c r="J23"/>
  <c r="J27"/>
  <c r="J28"/>
  <c r="K23"/>
  <c r="K27"/>
  <c r="K28"/>
  <c r="L23"/>
  <c r="L27"/>
  <c r="L28"/>
  <c r="M23"/>
  <c r="N23"/>
  <c r="N27"/>
  <c r="O27"/>
  <c r="M27"/>
  <c r="M28"/>
  <c r="N28"/>
  <c r="P10" i="8" l="1"/>
  <c r="P21"/>
  <c r="P24" s="1"/>
</calcChain>
</file>

<file path=xl/sharedStrings.xml><?xml version="1.0" encoding="utf-8"?>
<sst xmlns="http://schemas.openxmlformats.org/spreadsheetml/2006/main" count="379" uniqueCount="143">
  <si>
    <t>ОТЧЕТ</t>
  </si>
  <si>
    <t>1.</t>
  </si>
  <si>
    <t>Оплата труда</t>
  </si>
  <si>
    <t>2.</t>
  </si>
  <si>
    <t>Материалы</t>
  </si>
  <si>
    <t xml:space="preserve">Наименование  статей </t>
  </si>
  <si>
    <t>Тепловая энергия</t>
  </si>
  <si>
    <t>Текущее содержание</t>
  </si>
  <si>
    <t>Холодное водоснабжение</t>
  </si>
  <si>
    <t>Очистка стоков</t>
  </si>
  <si>
    <t>Вывоз мусора</t>
  </si>
  <si>
    <t>2.1.</t>
  </si>
  <si>
    <t>На оплату коммунальных услуг:</t>
  </si>
  <si>
    <t>2.2.</t>
  </si>
  <si>
    <t>Обслуживание жилья:</t>
  </si>
  <si>
    <t>аммортизация</t>
  </si>
  <si>
    <t>Единый налог 6%</t>
  </si>
  <si>
    <t xml:space="preserve">о затратах по предоставлению коммунальных услуг и эксплуатации жилого дома </t>
  </si>
  <si>
    <t>№ 67 по ул. Советская за период с 01.09.2005 года по 01.09.2006г.</t>
  </si>
  <si>
    <t>2.1.1</t>
  </si>
  <si>
    <t>2.1.2</t>
  </si>
  <si>
    <t>2.1.3</t>
  </si>
  <si>
    <t>оплата</t>
  </si>
  <si>
    <t>домофоны</t>
  </si>
  <si>
    <t>расходомер</t>
  </si>
  <si>
    <t>всего</t>
  </si>
  <si>
    <t>сент</t>
  </si>
  <si>
    <t>окт</t>
  </si>
  <si>
    <t>нояб</t>
  </si>
  <si>
    <t>дек</t>
  </si>
  <si>
    <t>янв</t>
  </si>
  <si>
    <t>февр</t>
  </si>
  <si>
    <t>март</t>
  </si>
  <si>
    <t>апр</t>
  </si>
  <si>
    <t>май</t>
  </si>
  <si>
    <t>июнь</t>
  </si>
  <si>
    <t>июль</t>
  </si>
  <si>
    <t>авг</t>
  </si>
  <si>
    <t>Отчисления на соц  нужды</t>
  </si>
  <si>
    <t>Пропуск стоков</t>
  </si>
  <si>
    <t>Горячее водоснабжение</t>
  </si>
  <si>
    <t>Расходы:</t>
  </si>
  <si>
    <t>Электрическая энергия</t>
  </si>
  <si>
    <t>1.1</t>
  </si>
  <si>
    <t>1.2.</t>
  </si>
  <si>
    <t>1.3</t>
  </si>
  <si>
    <t>1.4.</t>
  </si>
  <si>
    <t>1.5.</t>
  </si>
  <si>
    <t>1.6.</t>
  </si>
  <si>
    <t>термометры</t>
  </si>
  <si>
    <t>накопительный пульт</t>
  </si>
  <si>
    <t>Холодное водосн./проп. стоков</t>
  </si>
  <si>
    <t>Всего по коммунальным услугам</t>
  </si>
  <si>
    <t>2.1.4.</t>
  </si>
  <si>
    <t>прочие</t>
  </si>
  <si>
    <t>канц товары</t>
  </si>
  <si>
    <t>163.5</t>
  </si>
  <si>
    <t>2.1.5</t>
  </si>
  <si>
    <t xml:space="preserve">Электрическая энергия </t>
  </si>
  <si>
    <t>Доходы (начисления) :</t>
  </si>
  <si>
    <t>Всего начислено (собственникам) :</t>
  </si>
  <si>
    <t>Всего оплачено (собственниками):</t>
  </si>
  <si>
    <t xml:space="preserve"> </t>
  </si>
  <si>
    <t>долг</t>
  </si>
  <si>
    <t>в т.ч.</t>
  </si>
  <si>
    <t>кв 9</t>
  </si>
  <si>
    <t>эл.эн</t>
  </si>
  <si>
    <t>сушков</t>
  </si>
  <si>
    <t>кв 8</t>
  </si>
  <si>
    <t>кв 19</t>
  </si>
  <si>
    <t>кв 31</t>
  </si>
  <si>
    <t>кв 17</t>
  </si>
  <si>
    <t>кв 22</t>
  </si>
  <si>
    <t>кв 24</t>
  </si>
  <si>
    <t>кв 14</t>
  </si>
  <si>
    <t>кв 7</t>
  </si>
  <si>
    <t>кв 29</t>
  </si>
  <si>
    <t>кв 13-а</t>
  </si>
  <si>
    <t>кв 13-г</t>
  </si>
  <si>
    <t>аптека</t>
  </si>
  <si>
    <t>Итого:</t>
  </si>
  <si>
    <t>синеок</t>
  </si>
  <si>
    <t>Рем. инж. оборудов.(подряды)</t>
  </si>
  <si>
    <t>с нараст</t>
  </si>
  <si>
    <t>Всего оплачено:</t>
  </si>
  <si>
    <t>Всего начисл :</t>
  </si>
  <si>
    <t>пенс. взн</t>
  </si>
  <si>
    <t>на 01.09.06</t>
  </si>
  <si>
    <t>оплачено сент.</t>
  </si>
  <si>
    <t>вз/зач сент.</t>
  </si>
  <si>
    <t>вз/зач  сент.</t>
  </si>
  <si>
    <t>абрикосов</t>
  </si>
  <si>
    <t>Справка</t>
  </si>
  <si>
    <t>на 30.09.06.06.</t>
  </si>
  <si>
    <t>Всего по содержанию жилья:</t>
  </si>
  <si>
    <t>Всего доходов по ком усл. и сод жилья</t>
  </si>
  <si>
    <t>Всего расходов по ком усл. и сод жилья</t>
  </si>
  <si>
    <t xml:space="preserve">сальдо </t>
  </si>
  <si>
    <t>Офислайн</t>
  </si>
  <si>
    <t>Ткани</t>
  </si>
  <si>
    <t>Инфоцентр</t>
  </si>
  <si>
    <t>об оплате за жилье и коммунальные услуги на 30.09.2006г.</t>
  </si>
  <si>
    <t>о доходах и расходах по предоставлению коммунальных услуг</t>
  </si>
  <si>
    <t>и обслуживанию жилого дома № 67 по ул. Советская</t>
  </si>
  <si>
    <t>Всего:</t>
  </si>
  <si>
    <t>тепловычеслитель</t>
  </si>
  <si>
    <t>тепловычислитель</t>
  </si>
  <si>
    <t>декаб</t>
  </si>
  <si>
    <t>январь</t>
  </si>
  <si>
    <t>№ 67 по ул. Советская за период с 01.09.2005 года по 01.12.2006 год</t>
  </si>
  <si>
    <t>Всего</t>
  </si>
  <si>
    <t>долг/переплата-</t>
  </si>
  <si>
    <t>на 31.12.2006</t>
  </si>
  <si>
    <t>об оплате за жилье и коммунальные услуги на  2005 год- 31.12.2006г.</t>
  </si>
  <si>
    <t>гаражи</t>
  </si>
  <si>
    <t>ЦТ ИЗН</t>
  </si>
  <si>
    <t xml:space="preserve"> на 2005-2006 год</t>
  </si>
  <si>
    <t>взаимозачет</t>
  </si>
  <si>
    <t>эл/энергия</t>
  </si>
  <si>
    <t>13/а</t>
  </si>
  <si>
    <t>13/б</t>
  </si>
  <si>
    <t>13/в</t>
  </si>
  <si>
    <t>13/г</t>
  </si>
  <si>
    <t>Жукова</t>
  </si>
  <si>
    <t>2006 год</t>
  </si>
  <si>
    <t xml:space="preserve">  о затратах по предоставлению коммунальных услуг и эксплуатации жилого дома </t>
  </si>
  <si>
    <t>1.2</t>
  </si>
  <si>
    <t xml:space="preserve"> оплачено (собственниками):</t>
  </si>
  <si>
    <t>2</t>
  </si>
  <si>
    <t>Долг</t>
  </si>
  <si>
    <t>итого</t>
  </si>
  <si>
    <t>Директор ООО "Сервис - Лайн"</t>
  </si>
  <si>
    <t>Логашева Т.В.</t>
  </si>
  <si>
    <t>всего доходов(С начисления)</t>
  </si>
  <si>
    <t>Текущий ремонт (подряды)</t>
  </si>
  <si>
    <t>доход</t>
  </si>
  <si>
    <t>аварийная служба</t>
  </si>
  <si>
    <t>узлы учета</t>
  </si>
  <si>
    <t>Тех. обсл.</t>
  </si>
  <si>
    <t>Установка ПРЭМа</t>
  </si>
  <si>
    <t>Представитель собственника_____________________________________________________________________________</t>
  </si>
  <si>
    <t>№ 17 ул. Кр.Партизан за 2011 год-площадь по л.с.3264,14</t>
  </si>
  <si>
    <t>Содержание общего имущ-ва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</si>
</sst>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1" fontId="4" fillId="0" borderId="1" xfId="0" applyNumberFormat="1" applyFont="1" applyBorder="1" applyAlignment="1"/>
    <xf numFmtId="0" fontId="4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/>
    <xf numFmtId="1" fontId="4" fillId="0" borderId="1" xfId="0" applyNumberFormat="1" applyFont="1" applyBorder="1"/>
    <xf numFmtId="1" fontId="5" fillId="0" borderId="1" xfId="0" applyNumberFormat="1" applyFont="1" applyBorder="1" applyAlignment="1"/>
    <xf numFmtId="1" fontId="6" fillId="0" borderId="1" xfId="0" applyNumberFormat="1" applyFont="1" applyBorder="1"/>
    <xf numFmtId="1" fontId="5" fillId="0" borderId="1" xfId="0" applyNumberFormat="1" applyFont="1" applyBorder="1"/>
    <xf numFmtId="1" fontId="6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0" fillId="0" borderId="1" xfId="0" applyNumberFormat="1" applyBorder="1" applyAlignme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 applyAlignment="1"/>
    <xf numFmtId="1" fontId="3" fillId="0" borderId="1" xfId="0" applyNumberFormat="1" applyFont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2" xfId="0" applyFont="1" applyBorder="1" applyAlignment="1"/>
    <xf numFmtId="0" fontId="9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" fontId="13" fillId="0" borderId="1" xfId="0" applyNumberFormat="1" applyFont="1" applyFill="1" applyBorder="1"/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" fontId="6" fillId="0" borderId="1" xfId="0" applyNumberFormat="1" applyFont="1" applyFill="1" applyBorder="1"/>
    <xf numFmtId="1" fontId="14" fillId="0" borderId="1" xfId="0" applyNumberFormat="1" applyFont="1" applyBorder="1" applyAlignment="1"/>
    <xf numFmtId="1" fontId="13" fillId="0" borderId="1" xfId="0" applyNumberFormat="1" applyFont="1" applyBorder="1"/>
    <xf numFmtId="0" fontId="0" fillId="2" borderId="1" xfId="0" applyFill="1" applyBorder="1" applyAlignment="1">
      <alignment horizontal="left"/>
    </xf>
    <xf numFmtId="1" fontId="4" fillId="2" borderId="1" xfId="0" applyNumberFormat="1" applyFont="1" applyFill="1" applyBorder="1"/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/>
    <xf numFmtId="0" fontId="13" fillId="3" borderId="0" xfId="0" applyFont="1" applyFill="1"/>
    <xf numFmtId="0" fontId="13" fillId="3" borderId="1" xfId="0" applyFont="1" applyFill="1" applyBorder="1" applyAlignment="1"/>
    <xf numFmtId="0" fontId="18" fillId="3" borderId="1" xfId="0" applyFont="1" applyFill="1" applyBorder="1" applyAlignment="1"/>
    <xf numFmtId="0" fontId="0" fillId="3" borderId="0" xfId="0" applyFill="1"/>
    <xf numFmtId="1" fontId="3" fillId="3" borderId="1" xfId="0" applyNumberFormat="1" applyFont="1" applyFill="1" applyBorder="1"/>
    <xf numFmtId="49" fontId="0" fillId="3" borderId="1" xfId="0" applyNumberForma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18" fillId="4" borderId="1" xfId="0" applyFont="1" applyFill="1" applyBorder="1"/>
    <xf numFmtId="0" fontId="0" fillId="0" borderId="0" xfId="0" applyFill="1"/>
    <xf numFmtId="1" fontId="18" fillId="3" borderId="1" xfId="0" applyNumberFormat="1" applyFont="1" applyFill="1" applyBorder="1" applyAlignment="1"/>
    <xf numFmtId="1" fontId="18" fillId="0" borderId="1" xfId="0" applyNumberFormat="1" applyFont="1" applyFill="1" applyBorder="1" applyAlignment="1"/>
    <xf numFmtId="1" fontId="18" fillId="0" borderId="1" xfId="0" applyNumberFormat="1" applyFont="1" applyFill="1" applyBorder="1"/>
    <xf numFmtId="1" fontId="18" fillId="3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4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1" fontId="0" fillId="0" borderId="0" xfId="0" applyNumberFormat="1"/>
    <xf numFmtId="0" fontId="19" fillId="0" borderId="1" xfId="0" applyFont="1" applyFill="1" applyBorder="1" applyAlignment="1">
      <alignment horizontal="left"/>
    </xf>
    <xf numFmtId="49" fontId="3" fillId="0" borderId="1" xfId="0" applyNumberFormat="1" applyFont="1" applyFill="1" applyBorder="1"/>
    <xf numFmtId="0" fontId="3" fillId="0" borderId="1" xfId="0" applyFont="1" applyFill="1" applyBorder="1"/>
    <xf numFmtId="1" fontId="3" fillId="3" borderId="2" xfId="0" applyNumberFormat="1" applyFont="1" applyFill="1" applyBorder="1"/>
    <xf numFmtId="0" fontId="17" fillId="0" borderId="1" xfId="0" applyFont="1" applyFill="1" applyBorder="1"/>
    <xf numFmtId="0" fontId="0" fillId="0" borderId="0" xfId="0" applyFill="1" applyBorder="1"/>
    <xf numFmtId="0" fontId="13" fillId="0" borderId="0" xfId="0" applyFont="1" applyFill="1" applyBorder="1"/>
    <xf numFmtId="0" fontId="0" fillId="0" borderId="3" xfId="0" applyFill="1" applyBorder="1"/>
    <xf numFmtId="49" fontId="13" fillId="0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left"/>
    </xf>
    <xf numFmtId="1" fontId="18" fillId="0" borderId="4" xfId="0" applyNumberFormat="1" applyFont="1" applyFill="1" applyBorder="1"/>
    <xf numFmtId="1" fontId="3" fillId="0" borderId="4" xfId="0" applyNumberFormat="1" applyFont="1" applyFill="1" applyBorder="1"/>
    <xf numFmtId="49" fontId="13" fillId="3" borderId="5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1" fontId="18" fillId="3" borderId="5" xfId="0" applyNumberFormat="1" applyFont="1" applyFill="1" applyBorder="1"/>
    <xf numFmtId="1" fontId="18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" fontId="17" fillId="0" borderId="7" xfId="0" applyNumberFormat="1" applyFont="1" applyFill="1" applyBorder="1" applyAlignment="1">
      <alignment horizontal="center"/>
    </xf>
    <xf numFmtId="1" fontId="17" fillId="0" borderId="8" xfId="0" applyNumberFormat="1" applyFont="1" applyFill="1" applyBorder="1" applyAlignment="1">
      <alignment horizontal="center"/>
    </xf>
    <xf numFmtId="1" fontId="20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4"/>
  <sheetViews>
    <sheetView topLeftCell="A13" workbookViewId="0">
      <selection activeCell="I55" sqref="I55"/>
    </sheetView>
  </sheetViews>
  <sheetFormatPr defaultRowHeight="12.75"/>
  <cols>
    <col min="1" max="1" width="7.7109375" customWidth="1"/>
    <col min="2" max="2" width="20" customWidth="1"/>
    <col min="3" max="3" width="13.28515625" customWidth="1"/>
    <col min="4" max="4" width="19.140625" customWidth="1"/>
  </cols>
  <sheetData>
    <row r="1" spans="2:4" ht="23.25">
      <c r="B1" s="95" t="s">
        <v>92</v>
      </c>
      <c r="C1" s="95"/>
      <c r="D1" s="95"/>
    </row>
    <row r="2" spans="2:4" ht="15">
      <c r="B2" s="33" t="s">
        <v>101</v>
      </c>
    </row>
    <row r="4" spans="2:4" ht="15.75">
      <c r="B4" s="32" t="s">
        <v>87</v>
      </c>
      <c r="C4" s="29" t="s">
        <v>25</v>
      </c>
      <c r="D4" s="30"/>
    </row>
    <row r="5" spans="2:4" ht="15">
      <c r="B5" s="30" t="s">
        <v>85</v>
      </c>
      <c r="C5" s="30">
        <v>757244</v>
      </c>
      <c r="D5" s="30"/>
    </row>
    <row r="6" spans="2:4" ht="15">
      <c r="B6" s="30" t="s">
        <v>84</v>
      </c>
      <c r="C6" s="30">
        <v>629305</v>
      </c>
      <c r="D6" s="30"/>
    </row>
    <row r="7" spans="2:4" ht="15.75">
      <c r="B7" s="31" t="s">
        <v>63</v>
      </c>
      <c r="C7" s="31">
        <f>C5-C6</f>
        <v>127939</v>
      </c>
      <c r="D7" s="30"/>
    </row>
    <row r="8" spans="2:4" ht="15">
      <c r="B8" s="30" t="s">
        <v>64</v>
      </c>
      <c r="C8" s="30"/>
      <c r="D8" s="30"/>
    </row>
    <row r="9" spans="2:4" ht="15.75">
      <c r="B9" s="31" t="s">
        <v>65</v>
      </c>
      <c r="C9" s="31">
        <v>25930</v>
      </c>
      <c r="D9" s="30" t="s">
        <v>88</v>
      </c>
    </row>
    <row r="10" spans="2:4" ht="15.75">
      <c r="B10" s="31" t="s">
        <v>98</v>
      </c>
      <c r="C10" s="31">
        <v>1269.21</v>
      </c>
      <c r="D10" s="30" t="s">
        <v>88</v>
      </c>
    </row>
    <row r="11" spans="2:4" ht="15.75">
      <c r="B11" s="31" t="s">
        <v>99</v>
      </c>
      <c r="C11" s="31">
        <v>2128.6999999999998</v>
      </c>
      <c r="D11" s="30" t="s">
        <v>88</v>
      </c>
    </row>
    <row r="12" spans="2:4" ht="15.75">
      <c r="B12" s="31" t="s">
        <v>100</v>
      </c>
      <c r="C12" s="31">
        <v>2519.6799999999998</v>
      </c>
      <c r="D12" s="30" t="s">
        <v>88</v>
      </c>
    </row>
    <row r="13" spans="2:4" ht="15.75">
      <c r="B13" s="31" t="s">
        <v>66</v>
      </c>
      <c r="C13" s="31">
        <v>39219</v>
      </c>
      <c r="D13" s="30" t="s">
        <v>89</v>
      </c>
    </row>
    <row r="14" spans="2:4" ht="15.75">
      <c r="B14" s="31" t="s">
        <v>81</v>
      </c>
      <c r="C14" s="31">
        <v>23435</v>
      </c>
      <c r="D14" s="30" t="s">
        <v>90</v>
      </c>
    </row>
    <row r="15" spans="2:4" ht="15">
      <c r="B15" s="30" t="s">
        <v>67</v>
      </c>
      <c r="C15" s="30">
        <v>7248</v>
      </c>
      <c r="D15" s="30"/>
    </row>
    <row r="16" spans="2:4" ht="15">
      <c r="B16" s="30" t="s">
        <v>68</v>
      </c>
      <c r="C16" s="30">
        <v>8512</v>
      </c>
      <c r="D16" s="30"/>
    </row>
    <row r="17" spans="2:4" ht="15">
      <c r="B17" s="30" t="s">
        <v>69</v>
      </c>
      <c r="C17" s="30">
        <v>2337</v>
      </c>
      <c r="D17" s="30"/>
    </row>
    <row r="18" spans="2:4" ht="15">
      <c r="B18" s="30" t="s">
        <v>70</v>
      </c>
      <c r="C18" s="30">
        <v>1887</v>
      </c>
      <c r="D18" s="30"/>
    </row>
    <row r="19" spans="2:4" ht="15">
      <c r="B19" s="30" t="s">
        <v>71</v>
      </c>
      <c r="C19" s="30">
        <v>514</v>
      </c>
      <c r="D19" s="30"/>
    </row>
    <row r="20" spans="2:4" ht="15">
      <c r="B20" s="30" t="s">
        <v>72</v>
      </c>
      <c r="C20" s="30">
        <v>968</v>
      </c>
      <c r="D20" s="30"/>
    </row>
    <row r="21" spans="2:4" ht="15">
      <c r="B21" s="30" t="s">
        <v>73</v>
      </c>
      <c r="C21" s="30">
        <v>491</v>
      </c>
      <c r="D21" s="30"/>
    </row>
    <row r="22" spans="2:4" ht="15">
      <c r="B22" s="30" t="s">
        <v>74</v>
      </c>
      <c r="C22" s="30">
        <v>649</v>
      </c>
      <c r="D22" s="30"/>
    </row>
    <row r="23" spans="2:4" ht="15">
      <c r="B23" s="30" t="s">
        <v>75</v>
      </c>
      <c r="C23" s="30">
        <v>1428</v>
      </c>
      <c r="D23" s="30"/>
    </row>
    <row r="24" spans="2:4" ht="15">
      <c r="B24" s="30" t="s">
        <v>76</v>
      </c>
      <c r="C24" s="30">
        <v>660.93</v>
      </c>
      <c r="D24" s="30"/>
    </row>
    <row r="25" spans="2:4" ht="15">
      <c r="B25" s="30" t="s">
        <v>77</v>
      </c>
      <c r="C25" s="30">
        <v>267</v>
      </c>
      <c r="D25" s="30"/>
    </row>
    <row r="26" spans="2:4" ht="15">
      <c r="B26" s="30" t="s">
        <v>78</v>
      </c>
      <c r="C26" s="30">
        <v>4620</v>
      </c>
      <c r="D26" s="30"/>
    </row>
    <row r="27" spans="2:4" ht="15">
      <c r="B27" s="30" t="s">
        <v>91</v>
      </c>
      <c r="C27" s="30">
        <v>3026.16</v>
      </c>
      <c r="D27" s="30"/>
    </row>
    <row r="28" spans="2:4" ht="15">
      <c r="B28" s="30" t="s">
        <v>79</v>
      </c>
      <c r="C28" s="30">
        <v>1416</v>
      </c>
      <c r="D28" s="30"/>
    </row>
    <row r="29" spans="2:4" ht="15">
      <c r="B29" s="30" t="s">
        <v>80</v>
      </c>
      <c r="C29" s="30">
        <f>SUM(C9:C28)</f>
        <v>128525.68</v>
      </c>
      <c r="D29" s="30"/>
    </row>
    <row r="30" spans="2:4" ht="15.75">
      <c r="B30" s="31" t="s">
        <v>63</v>
      </c>
      <c r="C30" s="31">
        <f>C7-C9-C10-C11-C12-C13-C14</f>
        <v>33437.410000000003</v>
      </c>
      <c r="D30" s="34" t="s">
        <v>93</v>
      </c>
    </row>
    <row r="38" spans="2:4" ht="23.25">
      <c r="B38" s="95" t="s">
        <v>92</v>
      </c>
      <c r="C38" s="95"/>
      <c r="D38" s="95"/>
    </row>
    <row r="39" spans="2:4" ht="15">
      <c r="B39" s="33" t="s">
        <v>113</v>
      </c>
    </row>
    <row r="41" spans="2:4" ht="15.75">
      <c r="B41" s="32" t="s">
        <v>116</v>
      </c>
      <c r="C41" s="29" t="s">
        <v>25</v>
      </c>
      <c r="D41" s="30"/>
    </row>
    <row r="42" spans="2:4" ht="15">
      <c r="B42" s="30" t="s">
        <v>85</v>
      </c>
      <c r="C42" s="30">
        <v>1014920</v>
      </c>
      <c r="D42" s="30"/>
    </row>
    <row r="43" spans="2:4" ht="15">
      <c r="B43" s="30" t="s">
        <v>84</v>
      </c>
      <c r="C43" s="30">
        <v>878814</v>
      </c>
      <c r="D43" s="30"/>
    </row>
    <row r="44" spans="2:4" ht="15.75">
      <c r="B44" s="31" t="s">
        <v>63</v>
      </c>
      <c r="C44" s="31">
        <f>C42-C43</f>
        <v>136106</v>
      </c>
      <c r="D44" s="30"/>
    </row>
    <row r="45" spans="2:4" ht="15">
      <c r="B45" s="30" t="s">
        <v>64</v>
      </c>
      <c r="C45" s="30"/>
      <c r="D45" s="30"/>
    </row>
    <row r="46" spans="2:4" ht="15.75">
      <c r="B46" s="31">
        <v>2</v>
      </c>
      <c r="C46" s="31">
        <v>6328.19</v>
      </c>
      <c r="D46" s="30"/>
    </row>
    <row r="47" spans="2:4" ht="15.75">
      <c r="B47" s="31">
        <v>4</v>
      </c>
      <c r="C47" s="31">
        <v>1781.84</v>
      </c>
      <c r="D47" s="30"/>
    </row>
    <row r="48" spans="2:4" ht="15.75">
      <c r="B48" s="31">
        <v>6</v>
      </c>
      <c r="C48" s="31">
        <v>5309.68</v>
      </c>
      <c r="D48" s="30"/>
    </row>
    <row r="49" spans="2:5" ht="15.75">
      <c r="B49" s="31">
        <v>7</v>
      </c>
      <c r="C49" s="31">
        <v>2982.93</v>
      </c>
      <c r="D49" s="30"/>
    </row>
    <row r="50" spans="2:5" ht="15.75">
      <c r="B50" s="31">
        <v>8</v>
      </c>
      <c r="C50" s="31">
        <v>16825.22</v>
      </c>
      <c r="D50" s="30"/>
    </row>
    <row r="51" spans="2:5" ht="15.75">
      <c r="B51" s="31">
        <v>9</v>
      </c>
      <c r="C51" s="31">
        <v>0</v>
      </c>
      <c r="D51" s="30"/>
      <c r="E51">
        <v>-2.54</v>
      </c>
    </row>
    <row r="52" spans="2:5" ht="15">
      <c r="B52" s="30">
        <v>15</v>
      </c>
      <c r="C52" s="30">
        <v>0</v>
      </c>
      <c r="D52" s="30"/>
      <c r="E52">
        <v>-7.54</v>
      </c>
    </row>
    <row r="53" spans="2:5" ht="15">
      <c r="B53" s="30">
        <v>5</v>
      </c>
      <c r="C53" s="30">
        <v>0</v>
      </c>
      <c r="D53" s="30"/>
      <c r="E53">
        <v>-0.18</v>
      </c>
    </row>
    <row r="54" spans="2:5" ht="15">
      <c r="B54" s="30">
        <v>14</v>
      </c>
      <c r="C54" s="30">
        <v>2559.35</v>
      </c>
      <c r="D54" s="30"/>
    </row>
    <row r="55" spans="2:5" ht="15">
      <c r="B55" s="30">
        <v>16</v>
      </c>
      <c r="C55" s="30">
        <v>0</v>
      </c>
      <c r="D55" s="30"/>
      <c r="E55">
        <v>-9.33</v>
      </c>
    </row>
    <row r="56" spans="2:5" ht="15">
      <c r="B56" s="30">
        <v>17</v>
      </c>
      <c r="C56" s="30">
        <v>0</v>
      </c>
      <c r="D56" s="30"/>
      <c r="E56">
        <v>-3.35</v>
      </c>
    </row>
    <row r="57" spans="2:5" ht="15">
      <c r="B57" s="30">
        <v>18</v>
      </c>
      <c r="C57" s="30">
        <v>3382.07</v>
      </c>
      <c r="D57" s="30"/>
    </row>
    <row r="58" spans="2:5" ht="15">
      <c r="B58" s="30">
        <v>19</v>
      </c>
      <c r="C58" s="30">
        <v>1334.33</v>
      </c>
      <c r="D58" s="30"/>
    </row>
    <row r="59" spans="2:5" ht="15">
      <c r="B59" s="30">
        <v>20</v>
      </c>
      <c r="C59" s="30">
        <v>0</v>
      </c>
      <c r="D59" s="30"/>
      <c r="E59">
        <v>-94.25</v>
      </c>
    </row>
    <row r="60" spans="2:5" ht="15">
      <c r="B60" s="30">
        <v>21</v>
      </c>
      <c r="C60" s="30">
        <v>0</v>
      </c>
      <c r="D60" s="30"/>
    </row>
    <row r="61" spans="2:5" ht="15">
      <c r="B61" s="30">
        <v>22</v>
      </c>
      <c r="C61" s="30">
        <v>1910.04</v>
      </c>
      <c r="D61" s="30"/>
    </row>
    <row r="62" spans="2:5" ht="15">
      <c r="B62" s="30">
        <v>23</v>
      </c>
      <c r="C62" s="30">
        <v>0.75</v>
      </c>
      <c r="D62" s="30"/>
    </row>
    <row r="63" spans="2:5" ht="15">
      <c r="B63" s="30">
        <v>24</v>
      </c>
      <c r="C63" s="30">
        <v>914</v>
      </c>
      <c r="D63" s="30"/>
    </row>
    <row r="64" spans="2:5" ht="15">
      <c r="B64" s="30">
        <v>25</v>
      </c>
      <c r="C64" s="30">
        <v>6659.87</v>
      </c>
      <c r="D64" s="30"/>
    </row>
    <row r="65" spans="2:5" ht="15">
      <c r="B65" s="30">
        <v>29</v>
      </c>
      <c r="C65" s="30">
        <v>255.05</v>
      </c>
      <c r="D65" s="30"/>
    </row>
    <row r="66" spans="2:5" ht="15">
      <c r="B66" s="30">
        <v>30</v>
      </c>
      <c r="C66" s="30">
        <v>0</v>
      </c>
      <c r="D66" s="30"/>
      <c r="E66">
        <v>-33.26</v>
      </c>
    </row>
    <row r="67" spans="2:5" ht="15">
      <c r="B67" s="30">
        <v>31</v>
      </c>
      <c r="C67" s="30">
        <v>1273.0999999999999</v>
      </c>
      <c r="D67" s="30"/>
    </row>
    <row r="68" spans="2:5" ht="15">
      <c r="B68" s="30">
        <v>32</v>
      </c>
      <c r="C68" s="30">
        <v>8932.6200000000008</v>
      </c>
      <c r="D68" s="30"/>
    </row>
    <row r="69" spans="2:5" ht="15">
      <c r="B69" s="30"/>
      <c r="C69" s="30">
        <v>0</v>
      </c>
      <c r="D69" s="30"/>
      <c r="E69">
        <v>-272.24</v>
      </c>
    </row>
    <row r="70" spans="2:5" ht="15">
      <c r="B70" s="30">
        <v>33</v>
      </c>
      <c r="C70" s="30">
        <v>0</v>
      </c>
      <c r="D70" s="30"/>
      <c r="E70">
        <v>-2.08</v>
      </c>
    </row>
    <row r="71" spans="2:5" ht="15">
      <c r="B71" s="30">
        <v>34</v>
      </c>
      <c r="C71" s="30">
        <v>6099.98</v>
      </c>
      <c r="D71" s="30"/>
    </row>
    <row r="72" spans="2:5" ht="15">
      <c r="B72" s="30" t="s">
        <v>114</v>
      </c>
      <c r="C72" s="30">
        <v>3067.43</v>
      </c>
      <c r="D72" s="30"/>
    </row>
    <row r="73" spans="2:5" ht="15">
      <c r="B73" s="30" t="s">
        <v>119</v>
      </c>
      <c r="C73" s="30">
        <v>368.9</v>
      </c>
      <c r="D73" s="30"/>
    </row>
    <row r="74" spans="2:5" ht="15">
      <c r="B74" s="30" t="s">
        <v>120</v>
      </c>
      <c r="C74" s="30">
        <v>611.62</v>
      </c>
      <c r="D74" s="30"/>
    </row>
    <row r="75" spans="2:5" ht="15">
      <c r="B75" s="30" t="s">
        <v>121</v>
      </c>
      <c r="C75" s="30">
        <v>2480.11</v>
      </c>
      <c r="D75" s="30"/>
    </row>
    <row r="76" spans="2:5" ht="15">
      <c r="B76" s="30" t="s">
        <v>122</v>
      </c>
      <c r="C76" s="30">
        <v>6015.56</v>
      </c>
      <c r="D76" s="30"/>
    </row>
    <row r="77" spans="2:5" ht="15">
      <c r="B77" s="30" t="s">
        <v>123</v>
      </c>
      <c r="C77" s="30">
        <v>2160.7600000000002</v>
      </c>
      <c r="D77" s="30"/>
    </row>
    <row r="78" spans="2:5" ht="15">
      <c r="B78" s="30" t="s">
        <v>115</v>
      </c>
      <c r="C78" s="30">
        <v>0</v>
      </c>
      <c r="D78" s="30"/>
      <c r="E78">
        <v>-7730.1</v>
      </c>
    </row>
    <row r="79" spans="2:5" ht="15">
      <c r="B79" s="30" t="str">
        <f>B14</f>
        <v>синеок</v>
      </c>
      <c r="C79" s="30">
        <v>0</v>
      </c>
      <c r="D79" s="30"/>
      <c r="E79" t="s">
        <v>117</v>
      </c>
    </row>
    <row r="80" spans="2:5" ht="15">
      <c r="B80" s="30" t="s">
        <v>91</v>
      </c>
      <c r="C80" s="30">
        <v>3026.16</v>
      </c>
      <c r="D80" s="30"/>
    </row>
    <row r="81" spans="2:5" ht="15">
      <c r="B81" s="30" t="s">
        <v>118</v>
      </c>
      <c r="C81" s="30">
        <v>0</v>
      </c>
      <c r="D81" s="30"/>
      <c r="E81" t="s">
        <v>117</v>
      </c>
    </row>
    <row r="82" spans="2:5" ht="15">
      <c r="B82" s="30"/>
      <c r="C82" s="30"/>
      <c r="D82" s="30"/>
    </row>
    <row r="83" spans="2:5" ht="15">
      <c r="B83" s="30" t="s">
        <v>80</v>
      </c>
      <c r="C83" s="30">
        <f>SUM(C46:C82)</f>
        <v>84279.559999999983</v>
      </c>
      <c r="D83" s="30"/>
      <c r="E83">
        <f>SUM(E51:E82)</f>
        <v>-8154.8700000000008</v>
      </c>
    </row>
    <row r="84" spans="2:5" ht="15.75">
      <c r="B84" s="31" t="s">
        <v>63</v>
      </c>
      <c r="C84" s="31"/>
      <c r="D84" s="34" t="s">
        <v>112</v>
      </c>
    </row>
  </sheetData>
  <mergeCells count="2">
    <mergeCell ref="B1:D1"/>
    <mergeCell ref="B38:D3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M47" sqref="M47"/>
    </sheetView>
  </sheetViews>
  <sheetFormatPr defaultRowHeight="12.75"/>
  <cols>
    <col min="2" max="2" width="30.28515625" customWidth="1"/>
  </cols>
  <sheetData>
    <row r="1" spans="1:7" ht="18">
      <c r="A1" s="96" t="s">
        <v>0</v>
      </c>
      <c r="B1" s="96"/>
      <c r="C1" s="96"/>
      <c r="D1" s="96"/>
      <c r="E1" s="96"/>
    </row>
    <row r="3" spans="1:7">
      <c r="A3" s="5" t="s">
        <v>17</v>
      </c>
      <c r="B3" s="5"/>
      <c r="C3" s="5"/>
      <c r="D3" s="5"/>
      <c r="E3" s="5"/>
    </row>
    <row r="4" spans="1:7">
      <c r="B4" s="5" t="s">
        <v>109</v>
      </c>
      <c r="C4" s="4"/>
      <c r="D4" s="4"/>
    </row>
    <row r="6" spans="1:7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110</v>
      </c>
    </row>
    <row r="7" spans="1:7">
      <c r="A7" s="8" t="s">
        <v>1</v>
      </c>
      <c r="B7" s="9" t="s">
        <v>59</v>
      </c>
      <c r="C7" s="10"/>
      <c r="D7" s="10"/>
      <c r="E7" s="10"/>
      <c r="F7" s="10"/>
      <c r="G7" s="10"/>
    </row>
    <row r="8" spans="1:7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43">
        <f>C8+D8+E8+F8</f>
        <v>83114.509999999995</v>
      </c>
    </row>
    <row r="9" spans="1:7">
      <c r="A9" s="21"/>
      <c r="B9" s="3"/>
      <c r="C9" s="11"/>
      <c r="D9" s="11"/>
      <c r="E9" s="11"/>
      <c r="F9" s="11"/>
      <c r="G9" s="43">
        <f t="shared" ref="G9:G56" si="0">C9+D9+E9+F9</f>
        <v>0</v>
      </c>
    </row>
    <row r="10" spans="1:7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43">
        <f t="shared" si="0"/>
        <v>181823.47</v>
      </c>
    </row>
    <row r="11" spans="1:7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43">
        <f t="shared" si="0"/>
        <v>14311.630000000001</v>
      </c>
    </row>
    <row r="12" spans="1:7">
      <c r="A12" s="6"/>
      <c r="B12" s="3"/>
      <c r="C12" s="11"/>
      <c r="D12" s="11"/>
      <c r="E12" s="11"/>
      <c r="F12" s="11"/>
      <c r="G12" s="43">
        <f t="shared" si="0"/>
        <v>0</v>
      </c>
    </row>
    <row r="13" spans="1:7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43">
        <f t="shared" si="0"/>
        <v>20098.120000000003</v>
      </c>
    </row>
    <row r="14" spans="1:7">
      <c r="A14" s="6"/>
      <c r="B14" s="3"/>
      <c r="C14" s="17"/>
      <c r="D14" s="17"/>
      <c r="E14" s="17"/>
      <c r="F14" s="17"/>
      <c r="G14" s="43">
        <f t="shared" si="0"/>
        <v>0</v>
      </c>
    </row>
    <row r="15" spans="1:7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43">
        <f t="shared" si="0"/>
        <v>2955.12</v>
      </c>
    </row>
    <row r="16" spans="1:7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43">
        <f t="shared" si="0"/>
        <v>1721.1</v>
      </c>
    </row>
    <row r="17" spans="1:7">
      <c r="A17" s="6"/>
      <c r="B17" s="3"/>
      <c r="C17" s="11"/>
      <c r="D17" s="11"/>
      <c r="E17" s="11"/>
      <c r="F17" s="11"/>
      <c r="G17" s="43">
        <f t="shared" si="0"/>
        <v>0</v>
      </c>
    </row>
    <row r="18" spans="1:7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43">
        <f t="shared" si="0"/>
        <v>2423.44</v>
      </c>
    </row>
    <row r="19" spans="1:7">
      <c r="A19" s="6"/>
      <c r="B19" s="3"/>
      <c r="C19" s="11"/>
      <c r="D19" s="11"/>
      <c r="E19" s="11"/>
      <c r="F19" s="11"/>
      <c r="G19" s="43">
        <f t="shared" si="0"/>
        <v>0</v>
      </c>
    </row>
    <row r="20" spans="1:7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43">
        <f t="shared" si="0"/>
        <v>6394.0599999999995</v>
      </c>
    </row>
    <row r="21" spans="1:7">
      <c r="A21" s="6"/>
      <c r="B21" s="3"/>
      <c r="C21" s="11"/>
      <c r="D21" s="11"/>
      <c r="E21" s="11"/>
      <c r="F21" s="11"/>
      <c r="G21" s="43">
        <f t="shared" si="0"/>
        <v>0</v>
      </c>
    </row>
    <row r="22" spans="1:7">
      <c r="A22" s="6"/>
      <c r="B22" s="23" t="s">
        <v>60</v>
      </c>
      <c r="C22" s="25">
        <f>SUM(C8:C20)</f>
        <v>42543.73</v>
      </c>
      <c r="D22" s="25">
        <f>SUM(D8:D20)</f>
        <v>88410.35</v>
      </c>
      <c r="E22" s="25">
        <f>SUM(E8:E20)</f>
        <v>89659.099999999977</v>
      </c>
      <c r="F22" s="25">
        <f>SUM(F8:F20)</f>
        <v>92228.27</v>
      </c>
      <c r="G22" s="43">
        <f t="shared" si="0"/>
        <v>312841.45</v>
      </c>
    </row>
    <row r="23" spans="1:7">
      <c r="A23" s="6"/>
      <c r="B23" s="23" t="s">
        <v>61</v>
      </c>
      <c r="C23" s="25">
        <v>0</v>
      </c>
      <c r="D23" s="25">
        <v>19745</v>
      </c>
      <c r="E23" s="25">
        <v>38598</v>
      </c>
      <c r="F23" s="25">
        <v>111084</v>
      </c>
      <c r="G23" s="43">
        <f t="shared" si="0"/>
        <v>169427</v>
      </c>
    </row>
    <row r="24" spans="1:7">
      <c r="A24" s="2"/>
      <c r="B24" s="9" t="s">
        <v>111</v>
      </c>
      <c r="C24" s="10"/>
      <c r="D24" s="10"/>
      <c r="E24" s="10"/>
      <c r="F24" s="10"/>
      <c r="G24" s="43">
        <f>G22-G23</f>
        <v>143414.45000000001</v>
      </c>
    </row>
    <row r="25" spans="1:7">
      <c r="A25" s="8" t="s">
        <v>3</v>
      </c>
      <c r="B25" s="9" t="s">
        <v>41</v>
      </c>
      <c r="C25" s="10"/>
      <c r="D25" s="10"/>
      <c r="E25" s="10"/>
      <c r="F25" s="10"/>
      <c r="G25" s="43"/>
    </row>
    <row r="26" spans="1:7">
      <c r="A26" s="2" t="s">
        <v>11</v>
      </c>
      <c r="B26" s="3" t="s">
        <v>12</v>
      </c>
      <c r="C26" s="10"/>
      <c r="D26" s="10"/>
      <c r="E26" s="10"/>
      <c r="F26" s="10"/>
      <c r="G26" s="43"/>
    </row>
    <row r="27" spans="1:7">
      <c r="A27" s="2"/>
      <c r="B27" s="3"/>
      <c r="C27" s="10"/>
      <c r="D27" s="10"/>
      <c r="E27" s="10"/>
      <c r="F27" s="10"/>
      <c r="G27" s="43"/>
    </row>
    <row r="28" spans="1:7">
      <c r="A28" s="6" t="s">
        <v>19</v>
      </c>
      <c r="B28" s="9" t="s">
        <v>6</v>
      </c>
      <c r="C28" s="10"/>
      <c r="D28" s="10"/>
      <c r="E28" s="10"/>
      <c r="F28" s="10"/>
      <c r="G28" s="43"/>
    </row>
    <row r="29" spans="1:7">
      <c r="A29" s="6"/>
      <c r="B29" s="3" t="s">
        <v>22</v>
      </c>
      <c r="C29" s="20">
        <v>2692.21</v>
      </c>
      <c r="D29" s="20">
        <v>5125.2</v>
      </c>
      <c r="E29" s="20">
        <v>76642.31</v>
      </c>
      <c r="F29" s="20">
        <v>42496.13</v>
      </c>
      <c r="G29" s="43">
        <f t="shared" si="0"/>
        <v>126955.85</v>
      </c>
    </row>
    <row r="30" spans="1:7">
      <c r="A30" s="6"/>
      <c r="B30" s="3" t="s">
        <v>23</v>
      </c>
      <c r="C30" s="12"/>
      <c r="D30" s="12"/>
      <c r="E30" s="12"/>
      <c r="F30" s="12"/>
      <c r="G30" s="43">
        <f t="shared" si="0"/>
        <v>0</v>
      </c>
    </row>
    <row r="31" spans="1:7">
      <c r="A31" s="6"/>
      <c r="B31" s="3" t="s">
        <v>50</v>
      </c>
      <c r="C31" s="12"/>
      <c r="D31" s="12"/>
      <c r="E31" s="12"/>
      <c r="F31" s="12"/>
      <c r="G31" s="43">
        <f t="shared" si="0"/>
        <v>0</v>
      </c>
    </row>
    <row r="32" spans="1:7">
      <c r="A32" s="6"/>
      <c r="B32" s="3" t="s">
        <v>49</v>
      </c>
      <c r="C32" s="12"/>
      <c r="D32" s="12"/>
      <c r="E32" s="12"/>
      <c r="F32" s="12"/>
      <c r="G32" s="43">
        <f t="shared" si="0"/>
        <v>0</v>
      </c>
    </row>
    <row r="33" spans="1:7">
      <c r="A33" s="6"/>
      <c r="B33" s="3" t="s">
        <v>24</v>
      </c>
      <c r="C33" s="10"/>
      <c r="D33" s="10"/>
      <c r="E33" s="10"/>
      <c r="F33" s="10">
        <v>10000</v>
      </c>
      <c r="G33" s="43">
        <f t="shared" si="0"/>
        <v>10000</v>
      </c>
    </row>
    <row r="34" spans="1:7">
      <c r="A34" s="6"/>
      <c r="B34" s="3" t="s">
        <v>105</v>
      </c>
      <c r="C34" s="10"/>
      <c r="D34" s="10"/>
      <c r="E34" s="10"/>
      <c r="F34" s="10"/>
      <c r="G34" s="43">
        <f t="shared" si="0"/>
        <v>0</v>
      </c>
    </row>
    <row r="35" spans="1:7">
      <c r="A35" s="6" t="s">
        <v>20</v>
      </c>
      <c r="B35" s="9" t="s">
        <v>58</v>
      </c>
      <c r="C35" s="17">
        <v>5225</v>
      </c>
      <c r="D35" s="17">
        <v>4354.2</v>
      </c>
      <c r="E35" s="17">
        <v>6830.77</v>
      </c>
      <c r="F35" s="17">
        <v>11306.89</v>
      </c>
      <c r="G35" s="43">
        <f t="shared" si="0"/>
        <v>27716.86</v>
      </c>
    </row>
    <row r="36" spans="1:7">
      <c r="A36" s="6"/>
      <c r="B36" s="3"/>
      <c r="C36" s="10"/>
      <c r="D36" s="10"/>
      <c r="E36" s="10"/>
      <c r="F36" s="10"/>
      <c r="G36" s="43">
        <f t="shared" si="0"/>
        <v>0</v>
      </c>
    </row>
    <row r="37" spans="1:7">
      <c r="A37" s="6" t="s">
        <v>21</v>
      </c>
      <c r="B37" s="22" t="s">
        <v>51</v>
      </c>
      <c r="C37" s="20"/>
      <c r="D37" s="20">
        <v>2080</v>
      </c>
      <c r="E37" s="20">
        <v>1157</v>
      </c>
      <c r="F37" s="20">
        <v>1629.29</v>
      </c>
      <c r="G37" s="43">
        <f t="shared" si="0"/>
        <v>4866.29</v>
      </c>
    </row>
    <row r="38" spans="1:7">
      <c r="A38" s="6"/>
      <c r="B38" s="3"/>
      <c r="C38" s="10"/>
      <c r="D38" s="10"/>
      <c r="E38" s="10"/>
      <c r="F38" s="10"/>
      <c r="G38" s="43">
        <f t="shared" si="0"/>
        <v>0</v>
      </c>
    </row>
    <row r="39" spans="1:7">
      <c r="A39" s="6" t="s">
        <v>53</v>
      </c>
      <c r="B39" s="9" t="s">
        <v>9</v>
      </c>
      <c r="C39" s="20">
        <v>294.72000000000003</v>
      </c>
      <c r="D39" s="20">
        <v>413.13</v>
      </c>
      <c r="E39" s="20">
        <v>465.76</v>
      </c>
      <c r="F39" s="20">
        <v>644.69000000000005</v>
      </c>
      <c r="G39" s="43">
        <f t="shared" si="0"/>
        <v>1818.3000000000002</v>
      </c>
    </row>
    <row r="40" spans="1:7">
      <c r="A40" s="6"/>
      <c r="B40" s="3"/>
      <c r="C40" s="10"/>
      <c r="D40" s="10"/>
      <c r="E40" s="10"/>
      <c r="F40" s="10"/>
      <c r="G40" s="43">
        <f t="shared" si="0"/>
        <v>0</v>
      </c>
    </row>
    <row r="41" spans="1:7">
      <c r="A41" s="6" t="s">
        <v>57</v>
      </c>
      <c r="B41" s="9" t="s">
        <v>10</v>
      </c>
      <c r="C41" s="20">
        <v>1507.57</v>
      </c>
      <c r="D41" s="20">
        <v>1507.57</v>
      </c>
      <c r="E41" s="20">
        <v>1507.57</v>
      </c>
      <c r="F41" s="20">
        <v>1507.57</v>
      </c>
      <c r="G41" s="43">
        <f t="shared" si="0"/>
        <v>6030.28</v>
      </c>
    </row>
    <row r="42" spans="1:7">
      <c r="A42" s="6"/>
      <c r="B42" s="3"/>
      <c r="C42" s="10"/>
      <c r="D42" s="10"/>
      <c r="E42" s="10"/>
      <c r="F42" s="10"/>
      <c r="G42" s="43">
        <f t="shared" si="0"/>
        <v>0</v>
      </c>
    </row>
    <row r="43" spans="1:7">
      <c r="A43" s="6"/>
      <c r="B43" s="23" t="s">
        <v>52</v>
      </c>
      <c r="C43" s="10">
        <f>SUM(C28:C42)</f>
        <v>9719.5</v>
      </c>
      <c r="D43" s="24">
        <f>SUM(D29:D42)</f>
        <v>13480.099999999999</v>
      </c>
      <c r="E43" s="10">
        <f>SUM(E28:E42)</f>
        <v>86603.41</v>
      </c>
      <c r="F43" s="24">
        <f>SUM(F29:F42)</f>
        <v>67584.570000000007</v>
      </c>
      <c r="G43" s="43">
        <f t="shared" si="0"/>
        <v>177387.58000000002</v>
      </c>
    </row>
    <row r="44" spans="1:7">
      <c r="A44" s="6"/>
      <c r="B44" s="23"/>
      <c r="C44" s="10"/>
      <c r="D44" s="10"/>
      <c r="E44" s="10"/>
      <c r="F44" s="10"/>
      <c r="G44" s="43">
        <f t="shared" si="0"/>
        <v>0</v>
      </c>
    </row>
    <row r="45" spans="1:7">
      <c r="A45" s="6" t="s">
        <v>13</v>
      </c>
      <c r="B45" s="3" t="s">
        <v>14</v>
      </c>
      <c r="C45" s="14"/>
      <c r="D45" s="14"/>
      <c r="E45" s="14"/>
      <c r="F45" s="14"/>
      <c r="G45" s="43">
        <f t="shared" si="0"/>
        <v>0</v>
      </c>
    </row>
    <row r="46" spans="1:7">
      <c r="A46" s="7"/>
      <c r="B46" s="1" t="s">
        <v>2</v>
      </c>
      <c r="C46" s="14">
        <v>4800</v>
      </c>
      <c r="D46" s="14">
        <v>12000</v>
      </c>
      <c r="E46" s="14">
        <v>12000</v>
      </c>
      <c r="F46" s="14">
        <v>12000</v>
      </c>
      <c r="G46" s="43">
        <f t="shared" si="0"/>
        <v>40800</v>
      </c>
    </row>
    <row r="47" spans="1:7">
      <c r="A47" s="7"/>
      <c r="B47" s="1" t="s">
        <v>38</v>
      </c>
      <c r="C47" s="14">
        <v>400.4</v>
      </c>
      <c r="D47" s="14">
        <v>1144</v>
      </c>
      <c r="E47" s="14">
        <v>1144</v>
      </c>
      <c r="F47" s="14">
        <v>1144</v>
      </c>
      <c r="G47" s="43">
        <f t="shared" si="0"/>
        <v>3832.4</v>
      </c>
    </row>
    <row r="48" spans="1:7">
      <c r="A48" s="7"/>
      <c r="B48" s="1"/>
      <c r="C48" s="14"/>
      <c r="D48" s="14"/>
      <c r="E48" s="14"/>
      <c r="F48" s="14"/>
      <c r="G48" s="43">
        <f t="shared" si="0"/>
        <v>0</v>
      </c>
    </row>
    <row r="49" spans="1:7">
      <c r="A49" s="7"/>
      <c r="B49" s="1" t="s">
        <v>82</v>
      </c>
      <c r="C49" s="14">
        <v>3781</v>
      </c>
      <c r="D49" s="14">
        <v>3528</v>
      </c>
      <c r="E49" s="14">
        <v>34198</v>
      </c>
      <c r="F49" s="14">
        <v>4048</v>
      </c>
      <c r="G49" s="43">
        <f t="shared" si="0"/>
        <v>45555</v>
      </c>
    </row>
    <row r="50" spans="1:7">
      <c r="A50" s="7"/>
      <c r="B50" s="1" t="s">
        <v>4</v>
      </c>
      <c r="C50" s="14">
        <v>192</v>
      </c>
      <c r="D50" s="14">
        <v>3456</v>
      </c>
      <c r="E50" s="14">
        <v>2098</v>
      </c>
      <c r="F50" s="14" t="s">
        <v>56</v>
      </c>
      <c r="G50" s="43">
        <v>5909.5</v>
      </c>
    </row>
    <row r="51" spans="1:7">
      <c r="A51" s="7"/>
      <c r="B51" s="1" t="s">
        <v>54</v>
      </c>
      <c r="C51" s="14">
        <v>75</v>
      </c>
      <c r="D51" s="14"/>
      <c r="E51" s="14">
        <v>1953</v>
      </c>
      <c r="F51" s="14">
        <v>162.6</v>
      </c>
      <c r="G51" s="43">
        <f t="shared" si="0"/>
        <v>2190.6</v>
      </c>
    </row>
    <row r="52" spans="1:7">
      <c r="A52" s="7"/>
      <c r="B52" s="1" t="s">
        <v>55</v>
      </c>
      <c r="C52" s="14"/>
      <c r="D52" s="14">
        <v>650</v>
      </c>
      <c r="E52" s="14">
        <v>516</v>
      </c>
      <c r="F52" s="14">
        <v>274</v>
      </c>
      <c r="G52" s="43">
        <f t="shared" si="0"/>
        <v>1440</v>
      </c>
    </row>
    <row r="53" spans="1:7">
      <c r="A53" s="7"/>
      <c r="B53" s="1" t="s">
        <v>15</v>
      </c>
      <c r="C53" s="14"/>
      <c r="D53" s="14"/>
      <c r="E53" s="14"/>
      <c r="F53" s="14"/>
      <c r="G53" s="43">
        <f t="shared" si="0"/>
        <v>0</v>
      </c>
    </row>
    <row r="54" spans="1:7">
      <c r="A54" s="7"/>
      <c r="B54" s="3" t="s">
        <v>16</v>
      </c>
      <c r="C54" s="14">
        <f>C22*0.06</f>
        <v>2552.6238000000003</v>
      </c>
      <c r="D54" s="14">
        <f>D22*0.06</f>
        <v>5304.6210000000001</v>
      </c>
      <c r="E54" s="14">
        <f>E22*0.06</f>
        <v>5379.5459999999985</v>
      </c>
      <c r="F54" s="14">
        <f>F22*0.06</f>
        <v>5533.6962000000003</v>
      </c>
      <c r="G54" s="43">
        <f t="shared" si="0"/>
        <v>18770.487000000001</v>
      </c>
    </row>
    <row r="55" spans="1:7">
      <c r="A55" s="7"/>
      <c r="B55" s="3" t="s">
        <v>86</v>
      </c>
      <c r="C55" s="14"/>
      <c r="D55" s="14"/>
      <c r="E55" s="14"/>
      <c r="F55" s="14"/>
      <c r="G55" s="43">
        <f t="shared" si="0"/>
        <v>0</v>
      </c>
    </row>
    <row r="56" spans="1:7">
      <c r="A56" s="7"/>
      <c r="B56" s="9" t="s">
        <v>94</v>
      </c>
      <c r="C56" s="35">
        <f>SUM(C46:C55)</f>
        <v>11801.023799999999</v>
      </c>
      <c r="D56" s="35">
        <f>SUM(D46:D55)</f>
        <v>26082.620999999999</v>
      </c>
      <c r="E56" s="35">
        <f>SUM(E46:E55)</f>
        <v>57288.546000000002</v>
      </c>
      <c r="F56" s="35">
        <f>SUM(F46:F55)</f>
        <v>23162.296199999997</v>
      </c>
      <c r="G56" s="43">
        <f t="shared" si="0"/>
        <v>118334.48699999999</v>
      </c>
    </row>
    <row r="57" spans="1:7">
      <c r="A57" s="7"/>
      <c r="B57" s="1"/>
      <c r="C57" s="14"/>
      <c r="D57" s="14"/>
      <c r="E57" s="14"/>
      <c r="F57" s="14"/>
      <c r="G57" s="14"/>
    </row>
    <row r="58" spans="1:7">
      <c r="A58" s="7"/>
      <c r="B58" s="1" t="s">
        <v>104</v>
      </c>
      <c r="C58" s="14"/>
      <c r="D58" s="14"/>
      <c r="E58" s="14"/>
      <c r="F58" s="14"/>
      <c r="G58" s="14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selection activeCell="B38" sqref="B38:H95"/>
    </sheetView>
  </sheetViews>
  <sheetFormatPr defaultRowHeight="12.75"/>
  <cols>
    <col min="1" max="1" width="6.28515625" customWidth="1"/>
    <col min="2" max="2" width="14.42578125" customWidth="1"/>
    <col min="3" max="3" width="29.28515625" customWidth="1"/>
  </cols>
  <sheetData>
    <row r="1" spans="1:15" ht="18">
      <c r="A1" s="96" t="s">
        <v>0</v>
      </c>
      <c r="B1" s="96"/>
      <c r="C1" s="96"/>
      <c r="D1" s="96"/>
      <c r="E1" s="96"/>
    </row>
    <row r="3" spans="1:15">
      <c r="A3" s="5" t="s">
        <v>17</v>
      </c>
      <c r="B3" s="5"/>
      <c r="C3" s="5"/>
      <c r="D3" s="5"/>
      <c r="E3" s="5"/>
    </row>
    <row r="4" spans="1:15">
      <c r="B4" s="5" t="s">
        <v>18</v>
      </c>
      <c r="C4" s="4"/>
      <c r="D4" s="4"/>
    </row>
    <row r="6" spans="1:15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10" t="s">
        <v>34</v>
      </c>
      <c r="L6" s="10" t="s">
        <v>35</v>
      </c>
      <c r="M6" s="10" t="s">
        <v>36</v>
      </c>
      <c r="N6" s="10" t="s">
        <v>37</v>
      </c>
      <c r="O6" s="2" t="s">
        <v>25</v>
      </c>
    </row>
    <row r="7" spans="1:15">
      <c r="A7" s="8" t="s">
        <v>1</v>
      </c>
      <c r="B7" s="9" t="s">
        <v>59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</row>
    <row r="8" spans="1:15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11">
        <v>22864.31</v>
      </c>
      <c r="H8" s="11">
        <v>22911.75</v>
      </c>
      <c r="I8" s="11">
        <v>22911.75</v>
      </c>
      <c r="J8" s="11">
        <v>22911.75</v>
      </c>
      <c r="K8" s="11">
        <v>22911.75</v>
      </c>
      <c r="L8" s="11">
        <v>22460.77</v>
      </c>
      <c r="M8" s="11">
        <v>22860.29</v>
      </c>
      <c r="N8" s="11">
        <v>22067.93</v>
      </c>
      <c r="O8" s="15">
        <f t="shared" ref="O8:O24" si="0">SUM(C8:N8)</f>
        <v>265014.81</v>
      </c>
    </row>
    <row r="9" spans="1:15">
      <c r="A9" s="21"/>
      <c r="B9" s="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62</v>
      </c>
      <c r="O9" s="15"/>
    </row>
    <row r="10" spans="1:15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11">
        <v>44471.72</v>
      </c>
      <c r="H10" s="11">
        <v>27855.78</v>
      </c>
      <c r="I10" s="11">
        <v>35823.68</v>
      </c>
      <c r="J10" s="11">
        <v>35823.68</v>
      </c>
      <c r="K10" s="11">
        <v>0</v>
      </c>
      <c r="L10" s="11">
        <v>-931</v>
      </c>
      <c r="M10" s="11">
        <v>0</v>
      </c>
      <c r="N10" s="11">
        <v>-2236</v>
      </c>
      <c r="O10" s="15">
        <f t="shared" si="0"/>
        <v>322631.33</v>
      </c>
    </row>
    <row r="11" spans="1:15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11">
        <v>3660.13</v>
      </c>
      <c r="H11" s="11">
        <v>3872.88</v>
      </c>
      <c r="I11" s="11">
        <v>3635.71</v>
      </c>
      <c r="J11" s="11">
        <v>3853.66</v>
      </c>
      <c r="K11" s="11">
        <v>1831.04</v>
      </c>
      <c r="L11" s="11">
        <v>499.89</v>
      </c>
      <c r="M11" s="11">
        <v>747</v>
      </c>
      <c r="N11" s="11">
        <v>2840.41</v>
      </c>
      <c r="O11" s="15">
        <f t="shared" si="0"/>
        <v>35252.350000000006</v>
      </c>
    </row>
    <row r="12" spans="1:15">
      <c r="A12" s="6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</row>
    <row r="13" spans="1:15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17">
        <v>9070.99</v>
      </c>
      <c r="H13" s="17">
        <v>5706.99</v>
      </c>
      <c r="I13" s="17">
        <v>5245.94</v>
      </c>
      <c r="J13" s="17">
        <v>6389.27</v>
      </c>
      <c r="K13" s="17">
        <v>14797.18</v>
      </c>
      <c r="L13" s="17">
        <v>5483.13</v>
      </c>
      <c r="M13" s="17">
        <v>17330.25</v>
      </c>
      <c r="N13" s="17">
        <v>6322.59</v>
      </c>
      <c r="O13" s="18">
        <f>SUM(C13:N13)</f>
        <v>90444.459999999992</v>
      </c>
    </row>
    <row r="14" spans="1:15">
      <c r="A14" s="6"/>
      <c r="B14" s="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12">
        <v>946.9</v>
      </c>
      <c r="H15" s="12">
        <v>947.24</v>
      </c>
      <c r="I15" s="12">
        <v>933.5</v>
      </c>
      <c r="J15" s="12">
        <v>933.84</v>
      </c>
      <c r="K15" s="12">
        <v>801.94</v>
      </c>
      <c r="L15" s="12">
        <v>654.74</v>
      </c>
      <c r="M15" s="12">
        <v>822</v>
      </c>
      <c r="N15" s="12">
        <v>757.26</v>
      </c>
      <c r="O15" s="15">
        <f t="shared" si="0"/>
        <v>9752.5400000000009</v>
      </c>
    </row>
    <row r="16" spans="1:15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11">
        <v>556.1</v>
      </c>
      <c r="H16" s="11">
        <v>556.73</v>
      </c>
      <c r="I16" s="11">
        <v>542.30999999999995</v>
      </c>
      <c r="J16" s="11">
        <v>556.1</v>
      </c>
      <c r="K16" s="11">
        <v>476.01</v>
      </c>
      <c r="L16" s="11">
        <v>383.55</v>
      </c>
      <c r="M16" s="11">
        <v>453</v>
      </c>
      <c r="N16" s="11">
        <v>452.83</v>
      </c>
      <c r="O16" s="15">
        <f t="shared" si="0"/>
        <v>5697.73</v>
      </c>
    </row>
    <row r="17" spans="1:15">
      <c r="A17" s="6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"/>
    </row>
    <row r="18" spans="1:15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11">
        <v>667.1</v>
      </c>
      <c r="H18" s="11">
        <v>667.1</v>
      </c>
      <c r="I18" s="11">
        <v>652.6</v>
      </c>
      <c r="J18" s="11">
        <v>667.1</v>
      </c>
      <c r="K18" s="11">
        <v>569.5</v>
      </c>
      <c r="L18" s="11">
        <v>442.66</v>
      </c>
      <c r="M18" s="11">
        <v>541</v>
      </c>
      <c r="N18" s="11">
        <v>541.20000000000005</v>
      </c>
      <c r="O18" s="15">
        <f t="shared" si="0"/>
        <v>7171.7</v>
      </c>
    </row>
    <row r="19" spans="1:15">
      <c r="A19" s="6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"/>
    </row>
    <row r="20" spans="1:15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11">
        <v>1868.72</v>
      </c>
      <c r="H20" s="11">
        <v>1868.72</v>
      </c>
      <c r="I20" s="11">
        <v>1868.72</v>
      </c>
      <c r="J20" s="11">
        <v>1868.72</v>
      </c>
      <c r="K20" s="11">
        <v>1868.72</v>
      </c>
      <c r="L20" s="11">
        <v>1868.72</v>
      </c>
      <c r="M20" s="11">
        <v>1838.72</v>
      </c>
      <c r="N20" s="11">
        <v>1838.72</v>
      </c>
      <c r="O20" s="15">
        <f t="shared" si="0"/>
        <v>21283.82</v>
      </c>
    </row>
    <row r="21" spans="1:15">
      <c r="A21" s="6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5">
        <f>SUM(O10:O20)</f>
        <v>492233.93</v>
      </c>
    </row>
    <row r="22" spans="1:15">
      <c r="A22" s="6"/>
      <c r="B22" s="23" t="s">
        <v>60</v>
      </c>
      <c r="C22" s="13">
        <f t="shared" ref="C22:N22" si="1">SUM(C8:C20)</f>
        <v>42543.73</v>
      </c>
      <c r="D22" s="13">
        <f t="shared" si="1"/>
        <v>88410.35</v>
      </c>
      <c r="E22" s="13">
        <f t="shared" si="1"/>
        <v>89659.099999999977</v>
      </c>
      <c r="F22" s="13">
        <f t="shared" si="1"/>
        <v>92228.27</v>
      </c>
      <c r="G22" s="13">
        <f t="shared" si="1"/>
        <v>84105.970000000016</v>
      </c>
      <c r="H22" s="13">
        <f t="shared" si="1"/>
        <v>64387.189999999995</v>
      </c>
      <c r="I22" s="13">
        <f t="shared" si="1"/>
        <v>71614.210000000006</v>
      </c>
      <c r="J22" s="13">
        <f t="shared" si="1"/>
        <v>73004.12000000001</v>
      </c>
      <c r="K22" s="13">
        <f t="shared" si="1"/>
        <v>43256.140000000007</v>
      </c>
      <c r="L22" s="13">
        <f t="shared" si="1"/>
        <v>30862.460000000003</v>
      </c>
      <c r="M22" s="13">
        <f t="shared" si="1"/>
        <v>44592.26</v>
      </c>
      <c r="N22" s="13">
        <f t="shared" si="1"/>
        <v>32584.940000000002</v>
      </c>
      <c r="O22" s="15">
        <f t="shared" si="0"/>
        <v>757248.74</v>
      </c>
    </row>
    <row r="23" spans="1:15">
      <c r="A23" s="6"/>
      <c r="B23" s="23"/>
      <c r="C23" s="13"/>
      <c r="D23" s="13">
        <f>D22+C22</f>
        <v>130954.08000000002</v>
      </c>
      <c r="E23" s="13">
        <f t="shared" ref="E23:N23" si="2">D23+E22</f>
        <v>220613.18</v>
      </c>
      <c r="F23" s="13">
        <f t="shared" si="2"/>
        <v>312841.45</v>
      </c>
      <c r="G23" s="13">
        <f t="shared" si="2"/>
        <v>396947.42000000004</v>
      </c>
      <c r="H23" s="13">
        <f t="shared" si="2"/>
        <v>461334.61000000004</v>
      </c>
      <c r="I23" s="13">
        <f t="shared" si="2"/>
        <v>532948.82000000007</v>
      </c>
      <c r="J23" s="13">
        <f t="shared" si="2"/>
        <v>605952.94000000006</v>
      </c>
      <c r="K23" s="13">
        <f t="shared" si="2"/>
        <v>649209.08000000007</v>
      </c>
      <c r="L23" s="13">
        <f t="shared" si="2"/>
        <v>680071.54</v>
      </c>
      <c r="M23" s="13">
        <f t="shared" si="2"/>
        <v>724663.8</v>
      </c>
      <c r="N23" s="13">
        <f t="shared" si="2"/>
        <v>757248.74</v>
      </c>
      <c r="O23" s="15"/>
    </row>
    <row r="24" spans="1:15">
      <c r="A24" s="6"/>
      <c r="B24" s="23" t="s">
        <v>84</v>
      </c>
      <c r="C24" s="13">
        <v>0</v>
      </c>
      <c r="D24" s="13">
        <v>19745</v>
      </c>
      <c r="E24" s="13">
        <v>38598</v>
      </c>
      <c r="F24" s="13">
        <v>111084</v>
      </c>
      <c r="G24" s="25">
        <v>58257</v>
      </c>
      <c r="H24" s="25">
        <v>43548</v>
      </c>
      <c r="I24" s="25">
        <v>92071.09</v>
      </c>
      <c r="J24" s="25">
        <v>50282.73</v>
      </c>
      <c r="K24" s="13">
        <v>60804</v>
      </c>
      <c r="L24" s="13">
        <v>82147</v>
      </c>
      <c r="M24" s="13">
        <v>31849.1</v>
      </c>
      <c r="N24" s="13">
        <v>48341.96</v>
      </c>
      <c r="O24" s="15">
        <f t="shared" si="0"/>
        <v>636727.87999999989</v>
      </c>
    </row>
    <row r="25" spans="1:15">
      <c r="A25" s="2"/>
      <c r="B25" s="9"/>
      <c r="C25" s="10"/>
      <c r="D25" s="24">
        <f>D24</f>
        <v>19745</v>
      </c>
      <c r="E25" s="24">
        <f t="shared" ref="E25:N25" si="3">D25+E24</f>
        <v>58343</v>
      </c>
      <c r="F25" s="24">
        <f t="shared" si="3"/>
        <v>169427</v>
      </c>
      <c r="G25" s="24">
        <f t="shared" si="3"/>
        <v>227684</v>
      </c>
      <c r="H25" s="24">
        <f t="shared" si="3"/>
        <v>271232</v>
      </c>
      <c r="I25" s="24">
        <f t="shared" si="3"/>
        <v>363303.08999999997</v>
      </c>
      <c r="J25" s="24">
        <f t="shared" si="3"/>
        <v>413585.81999999995</v>
      </c>
      <c r="K25" s="24">
        <f t="shared" si="3"/>
        <v>474389.81999999995</v>
      </c>
      <c r="L25" s="24">
        <f t="shared" si="3"/>
        <v>556536.81999999995</v>
      </c>
      <c r="M25" s="24">
        <f t="shared" si="3"/>
        <v>588385.91999999993</v>
      </c>
      <c r="N25" s="24">
        <f t="shared" si="3"/>
        <v>636727.87999999989</v>
      </c>
      <c r="O25" s="15"/>
    </row>
    <row r="27" spans="1:15">
      <c r="B27" s="23" t="s">
        <v>60</v>
      </c>
      <c r="C27" s="13">
        <f t="shared" ref="C27:N27" si="4">SUM(C13:C25)</f>
        <v>50987.700000000004</v>
      </c>
      <c r="D27" s="13">
        <f t="shared" si="4"/>
        <v>265559.31000000006</v>
      </c>
      <c r="E27" s="13">
        <f t="shared" si="4"/>
        <v>415000.30999999994</v>
      </c>
      <c r="F27" s="13">
        <f t="shared" si="4"/>
        <v>696236.68</v>
      </c>
      <c r="G27" s="13">
        <f t="shared" si="4"/>
        <v>780104.20000000007</v>
      </c>
      <c r="H27" s="13">
        <f t="shared" si="4"/>
        <v>850248.58000000007</v>
      </c>
      <c r="I27" s="13">
        <f t="shared" si="4"/>
        <v>1069180.28</v>
      </c>
      <c r="J27" s="13">
        <f t="shared" si="4"/>
        <v>1153240.6400000001</v>
      </c>
      <c r="K27" s="13">
        <f t="shared" si="4"/>
        <v>1246172.3900000001</v>
      </c>
      <c r="L27" s="13">
        <f t="shared" si="4"/>
        <v>1358450.62</v>
      </c>
      <c r="M27" s="13">
        <f t="shared" si="4"/>
        <v>1410476.0499999998</v>
      </c>
      <c r="N27" s="13">
        <f t="shared" si="4"/>
        <v>1484816.1199999999</v>
      </c>
      <c r="O27" s="15">
        <f>SUM(C27:N27)</f>
        <v>10780472.880000001</v>
      </c>
    </row>
    <row r="28" spans="1:15">
      <c r="B28" s="23" t="s">
        <v>83</v>
      </c>
      <c r="C28" s="25"/>
      <c r="D28" s="25">
        <f>D27+C27</f>
        <v>316547.01000000007</v>
      </c>
      <c r="E28" s="25">
        <f t="shared" ref="E28:N28" si="5">D28+E27</f>
        <v>731547.32000000007</v>
      </c>
      <c r="F28" s="25">
        <f t="shared" si="5"/>
        <v>1427784</v>
      </c>
      <c r="G28" s="25">
        <f t="shared" si="5"/>
        <v>2207888.2000000002</v>
      </c>
      <c r="H28" s="25">
        <f t="shared" si="5"/>
        <v>3058136.7800000003</v>
      </c>
      <c r="I28" s="25">
        <f t="shared" si="5"/>
        <v>4127317.0600000005</v>
      </c>
      <c r="J28" s="25">
        <f t="shared" si="5"/>
        <v>5280557.7000000011</v>
      </c>
      <c r="K28" s="25">
        <f t="shared" si="5"/>
        <v>6526730.0900000017</v>
      </c>
      <c r="L28" s="25">
        <f t="shared" si="5"/>
        <v>7885180.7100000018</v>
      </c>
      <c r="M28" s="25">
        <f t="shared" si="5"/>
        <v>9295656.7600000016</v>
      </c>
      <c r="N28" s="25">
        <f t="shared" si="5"/>
        <v>10780472.880000001</v>
      </c>
      <c r="O28" s="26"/>
    </row>
    <row r="29" spans="1:15">
      <c r="B29" s="23" t="s">
        <v>84</v>
      </c>
      <c r="C29" s="13">
        <v>0</v>
      </c>
      <c r="D29" s="13">
        <v>19745</v>
      </c>
      <c r="E29" s="13">
        <v>38598</v>
      </c>
      <c r="F29" s="13">
        <v>111084</v>
      </c>
      <c r="G29" s="25">
        <v>58257</v>
      </c>
      <c r="H29" s="25">
        <v>43548</v>
      </c>
      <c r="I29" s="25">
        <v>92071.09</v>
      </c>
      <c r="J29" s="25">
        <v>50282.73</v>
      </c>
      <c r="K29" s="13">
        <v>60804</v>
      </c>
      <c r="L29" s="13">
        <v>82147</v>
      </c>
      <c r="M29" s="13">
        <v>31849.1</v>
      </c>
      <c r="N29" s="13">
        <v>48341.96</v>
      </c>
      <c r="O29" s="15">
        <f>SUM(C29:N29)</f>
        <v>636727.87999999989</v>
      </c>
    </row>
    <row r="30" spans="1:15">
      <c r="B30" s="9" t="s">
        <v>83</v>
      </c>
      <c r="C30" s="27"/>
      <c r="D30" s="28">
        <f>D29</f>
        <v>19745</v>
      </c>
      <c r="E30" s="28">
        <f t="shared" ref="E30:N30" si="6">D30+E29</f>
        <v>58343</v>
      </c>
      <c r="F30" s="28">
        <f t="shared" si="6"/>
        <v>169427</v>
      </c>
      <c r="G30" s="28">
        <f t="shared" si="6"/>
        <v>227684</v>
      </c>
      <c r="H30" s="28">
        <f t="shared" si="6"/>
        <v>271232</v>
      </c>
      <c r="I30" s="28">
        <f t="shared" si="6"/>
        <v>363303.08999999997</v>
      </c>
      <c r="J30" s="28">
        <f t="shared" si="6"/>
        <v>413585.81999999995</v>
      </c>
      <c r="K30" s="28">
        <f t="shared" si="6"/>
        <v>474389.81999999995</v>
      </c>
      <c r="L30" s="28">
        <f t="shared" si="6"/>
        <v>556536.81999999995</v>
      </c>
      <c r="M30" s="28">
        <f t="shared" si="6"/>
        <v>588385.91999999993</v>
      </c>
      <c r="N30" s="28">
        <f t="shared" si="6"/>
        <v>636727.87999999989</v>
      </c>
      <c r="O30" s="26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05"/>
  <sheetViews>
    <sheetView tabSelected="1" workbookViewId="0">
      <selection activeCell="R27" sqref="R27"/>
    </sheetView>
  </sheetViews>
  <sheetFormatPr defaultRowHeight="12.75"/>
  <cols>
    <col min="1" max="1" width="4.5703125" customWidth="1"/>
    <col min="2" max="2" width="30" customWidth="1"/>
    <col min="3" max="3" width="6.5703125" customWidth="1"/>
    <col min="4" max="4" width="6" customWidth="1"/>
    <col min="5" max="5" width="7" customWidth="1"/>
    <col min="6" max="6" width="6.5703125" bestFit="1" customWidth="1"/>
    <col min="7" max="7" width="6.7109375" style="61" bestFit="1" customWidth="1"/>
    <col min="8" max="8" width="6.42578125" style="61" customWidth="1"/>
    <col min="9" max="9" width="6.140625" style="61" customWidth="1"/>
    <col min="10" max="10" width="6.42578125" style="61" customWidth="1"/>
    <col min="11" max="11" width="6.28515625" customWidth="1"/>
    <col min="12" max="12" width="6.85546875" customWidth="1"/>
    <col min="13" max="13" width="6" customWidth="1"/>
    <col min="14" max="14" width="6.42578125" customWidth="1"/>
    <col min="15" max="15" width="6.28515625" customWidth="1"/>
    <col min="16" max="16" width="7.7109375" customWidth="1"/>
  </cols>
  <sheetData>
    <row r="1" spans="1:16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>
      <c r="A2" s="47"/>
      <c r="B2" s="47"/>
      <c r="C2" s="47"/>
      <c r="D2" s="47"/>
      <c r="E2" s="47"/>
      <c r="F2" s="47"/>
      <c r="G2" s="58"/>
      <c r="H2" s="58"/>
      <c r="I2" s="58"/>
      <c r="J2" s="58"/>
      <c r="K2" s="47"/>
      <c r="L2" s="47"/>
      <c r="M2" s="47"/>
      <c r="N2" s="47"/>
      <c r="O2" s="47"/>
      <c r="P2" s="47"/>
    </row>
    <row r="3" spans="1:16">
      <c r="A3" s="98" t="s">
        <v>125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>
      <c r="A4" s="98" t="s">
        <v>141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>
      <c r="A5" s="47"/>
      <c r="B5" s="47"/>
      <c r="C5" s="47"/>
      <c r="D5" s="47"/>
      <c r="E5" s="47"/>
      <c r="F5" s="47"/>
      <c r="G5" s="58"/>
      <c r="H5" s="58"/>
      <c r="I5" s="58"/>
      <c r="J5" s="58"/>
      <c r="K5" s="47"/>
      <c r="L5" s="47"/>
      <c r="M5" s="47"/>
      <c r="N5" s="47"/>
      <c r="O5" s="47"/>
      <c r="P5" s="47"/>
    </row>
    <row r="6" spans="1:16" ht="25.5">
      <c r="A6" s="48"/>
      <c r="B6" s="48" t="s">
        <v>5</v>
      </c>
      <c r="C6" s="75" t="s">
        <v>135</v>
      </c>
      <c r="D6" s="49" t="s">
        <v>108</v>
      </c>
      <c r="E6" s="49" t="s">
        <v>31</v>
      </c>
      <c r="F6" s="49" t="s">
        <v>32</v>
      </c>
      <c r="G6" s="59" t="s">
        <v>33</v>
      </c>
      <c r="H6" s="59" t="s">
        <v>34</v>
      </c>
      <c r="I6" s="59" t="s">
        <v>35</v>
      </c>
      <c r="J6" s="59" t="s">
        <v>36</v>
      </c>
      <c r="K6" s="49" t="s">
        <v>37</v>
      </c>
      <c r="L6" s="49" t="s">
        <v>26</v>
      </c>
      <c r="M6" s="49" t="s">
        <v>27</v>
      </c>
      <c r="N6" s="49" t="s">
        <v>28</v>
      </c>
      <c r="O6" s="49" t="s">
        <v>107</v>
      </c>
      <c r="P6" s="48" t="s">
        <v>25</v>
      </c>
    </row>
    <row r="7" spans="1:16">
      <c r="A7" s="48" t="s">
        <v>1</v>
      </c>
      <c r="B7" s="50" t="s">
        <v>59</v>
      </c>
      <c r="C7" s="78">
        <v>17666</v>
      </c>
      <c r="D7" s="49"/>
      <c r="E7" s="49"/>
      <c r="F7" s="49"/>
      <c r="G7" s="59"/>
      <c r="H7" s="60"/>
      <c r="I7" s="60"/>
      <c r="J7" s="60"/>
      <c r="K7" s="57"/>
      <c r="L7" s="57"/>
      <c r="M7" s="57"/>
      <c r="N7" s="57"/>
      <c r="O7" s="57"/>
      <c r="P7" s="38"/>
    </row>
    <row r="8" spans="1:16">
      <c r="A8" s="51" t="s">
        <v>43</v>
      </c>
      <c r="B8" s="55" t="s">
        <v>7</v>
      </c>
      <c r="C8" s="55"/>
      <c r="D8" s="69">
        <v>21734.75</v>
      </c>
      <c r="E8" s="69">
        <v>21734.799999999999</v>
      </c>
      <c r="F8" s="69">
        <v>21734.75</v>
      </c>
      <c r="G8" s="69">
        <v>21734.75</v>
      </c>
      <c r="H8" s="68">
        <v>22098.3</v>
      </c>
      <c r="I8" s="68">
        <v>21371.15</v>
      </c>
      <c r="J8" s="68">
        <v>21734.75</v>
      </c>
      <c r="K8" s="68">
        <v>21734.75</v>
      </c>
      <c r="L8" s="72">
        <v>21734.75</v>
      </c>
      <c r="M8" s="69">
        <v>21771.99</v>
      </c>
      <c r="N8" s="69">
        <v>21771.99</v>
      </c>
      <c r="O8" s="69">
        <v>21793.4</v>
      </c>
      <c r="P8" s="38">
        <f>SUM(D8:O8)</f>
        <v>260950.12999999998</v>
      </c>
    </row>
    <row r="9" spans="1:16" s="61" customFormat="1" ht="13.5" thickBot="1">
      <c r="A9" s="90" t="s">
        <v>126</v>
      </c>
      <c r="B9" s="91" t="s">
        <v>127</v>
      </c>
      <c r="C9" s="91"/>
      <c r="D9" s="92">
        <v>11546.05</v>
      </c>
      <c r="E9" s="92">
        <v>18740.71</v>
      </c>
      <c r="F9" s="92">
        <v>12396</v>
      </c>
      <c r="G9" s="92">
        <v>45299.96</v>
      </c>
      <c r="H9" s="92">
        <v>17877.28</v>
      </c>
      <c r="I9" s="93">
        <v>15461</v>
      </c>
      <c r="J9" s="93">
        <v>21312.12</v>
      </c>
      <c r="K9" s="93">
        <v>25986.05</v>
      </c>
      <c r="L9" s="93">
        <v>23790.94</v>
      </c>
      <c r="M9" s="93">
        <v>16612.099999999999</v>
      </c>
      <c r="N9" s="93">
        <v>20913.599999999999</v>
      </c>
      <c r="O9" s="93">
        <v>29524.73</v>
      </c>
      <c r="P9" s="94">
        <f>SUM(D9:O9)</f>
        <v>259460.54</v>
      </c>
    </row>
    <row r="10" spans="1:16">
      <c r="A10" s="86"/>
      <c r="B10" s="87" t="s">
        <v>129</v>
      </c>
      <c r="C10" s="87"/>
      <c r="D10" s="88">
        <f>D8-D9</f>
        <v>10188.700000000001</v>
      </c>
      <c r="E10" s="88">
        <f t="shared" ref="E10:O10" si="0">E8-E9</f>
        <v>2994.09</v>
      </c>
      <c r="F10" s="88">
        <f t="shared" si="0"/>
        <v>9338.75</v>
      </c>
      <c r="G10" s="88">
        <f t="shared" si="0"/>
        <v>-23565.21</v>
      </c>
      <c r="H10" s="88">
        <f t="shared" si="0"/>
        <v>4221.0200000000004</v>
      </c>
      <c r="I10" s="88">
        <f t="shared" si="0"/>
        <v>5910.1500000000015</v>
      </c>
      <c r="J10" s="88">
        <f t="shared" si="0"/>
        <v>422.63000000000102</v>
      </c>
      <c r="K10" s="88">
        <f t="shared" si="0"/>
        <v>-4251.2999999999993</v>
      </c>
      <c r="L10" s="88">
        <f t="shared" si="0"/>
        <v>-2056.1899999999987</v>
      </c>
      <c r="M10" s="88">
        <f t="shared" si="0"/>
        <v>5159.8900000000031</v>
      </c>
      <c r="N10" s="88">
        <f t="shared" si="0"/>
        <v>858.39000000000306</v>
      </c>
      <c r="O10" s="88">
        <f t="shared" si="0"/>
        <v>-7731.3299999999981</v>
      </c>
      <c r="P10" s="89">
        <f>SUM(D10:O10)</f>
        <v>1489.5900000000147</v>
      </c>
    </row>
    <row r="11" spans="1:16">
      <c r="A11" s="51"/>
      <c r="B11" s="55"/>
      <c r="C11" s="76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39"/>
    </row>
    <row r="12" spans="1:16">
      <c r="A12" s="51"/>
      <c r="B12" s="50" t="s">
        <v>133</v>
      </c>
      <c r="C12" s="50"/>
      <c r="D12" s="69"/>
      <c r="E12" s="69"/>
      <c r="F12" s="69"/>
      <c r="G12" s="68"/>
      <c r="H12" s="68"/>
      <c r="I12" s="68"/>
      <c r="J12" s="68"/>
      <c r="K12" s="69"/>
      <c r="L12" s="69"/>
      <c r="M12" s="69"/>
      <c r="N12" s="69"/>
      <c r="O12" s="69"/>
      <c r="P12" s="39"/>
    </row>
    <row r="13" spans="1:16">
      <c r="A13" s="51"/>
      <c r="B13" s="50"/>
      <c r="C13" s="50"/>
      <c r="D13" s="69"/>
      <c r="E13" s="69"/>
      <c r="F13" s="69"/>
      <c r="G13" s="68"/>
      <c r="H13" s="68"/>
      <c r="I13" s="68"/>
      <c r="J13" s="68"/>
      <c r="K13" s="69"/>
      <c r="L13" s="69"/>
      <c r="M13" s="69"/>
      <c r="N13" s="69"/>
      <c r="O13" s="69"/>
      <c r="P13" s="39"/>
    </row>
    <row r="14" spans="1:16">
      <c r="A14" s="51" t="s">
        <v>128</v>
      </c>
      <c r="B14" s="50" t="s">
        <v>41</v>
      </c>
      <c r="C14" s="50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69"/>
      <c r="P14" s="39"/>
    </row>
    <row r="15" spans="1:16">
      <c r="A15" s="54"/>
      <c r="B15" s="76"/>
      <c r="C15" s="55"/>
      <c r="D15" s="72"/>
      <c r="E15" s="72"/>
      <c r="F15" s="72"/>
      <c r="G15" s="71"/>
      <c r="H15" s="71"/>
      <c r="I15" s="71"/>
      <c r="J15" s="71"/>
      <c r="K15" s="72"/>
      <c r="L15" s="72"/>
      <c r="M15" s="72"/>
      <c r="N15" s="72"/>
      <c r="O15" s="72"/>
      <c r="P15" s="39"/>
    </row>
    <row r="16" spans="1:16">
      <c r="A16" s="54"/>
      <c r="B16" s="82" t="s">
        <v>142</v>
      </c>
      <c r="C16" s="56">
        <v>0.9</v>
      </c>
      <c r="D16" s="71">
        <v>2942.94</v>
      </c>
      <c r="E16" s="71">
        <v>2942.94</v>
      </c>
      <c r="F16" s="71">
        <v>2942.94</v>
      </c>
      <c r="G16" s="71">
        <v>2942.94</v>
      </c>
      <c r="H16" s="71">
        <v>2942.94</v>
      </c>
      <c r="I16" s="71">
        <v>2942.94</v>
      </c>
      <c r="J16" s="71">
        <v>2942.94</v>
      </c>
      <c r="K16" s="71">
        <v>2942.94</v>
      </c>
      <c r="L16" s="71">
        <v>2942.94</v>
      </c>
      <c r="M16" s="71">
        <v>2942.94</v>
      </c>
      <c r="N16" s="71">
        <v>2942.94</v>
      </c>
      <c r="O16" s="71">
        <v>2942.94</v>
      </c>
      <c r="P16" s="39">
        <f>SUM(D16:O16)</f>
        <v>35315.279999999992</v>
      </c>
    </row>
    <row r="17" spans="1:16">
      <c r="A17" s="54"/>
      <c r="B17" s="82" t="s">
        <v>136</v>
      </c>
      <c r="C17" s="56">
        <v>0.45</v>
      </c>
      <c r="D17" s="72">
        <v>1471.47</v>
      </c>
      <c r="E17" s="72">
        <v>1471.47</v>
      </c>
      <c r="F17" s="72">
        <v>1471.47</v>
      </c>
      <c r="G17" s="72">
        <v>1471.47</v>
      </c>
      <c r="H17" s="72">
        <v>1471.47</v>
      </c>
      <c r="I17" s="72">
        <v>1471.47</v>
      </c>
      <c r="J17" s="72">
        <v>1471.47</v>
      </c>
      <c r="K17" s="72">
        <v>1471.47</v>
      </c>
      <c r="L17" s="72">
        <v>1471.47</v>
      </c>
      <c r="M17" s="72">
        <v>1471.47</v>
      </c>
      <c r="N17" s="72">
        <v>1471.47</v>
      </c>
      <c r="O17" s="72">
        <v>1471.47</v>
      </c>
      <c r="P17" s="39">
        <f>SUM(D17:O17)</f>
        <v>17657.639999999996</v>
      </c>
    </row>
    <row r="18" spans="1:16">
      <c r="A18" s="54"/>
      <c r="B18" s="82" t="s">
        <v>138</v>
      </c>
      <c r="C18" s="56">
        <v>0.6</v>
      </c>
      <c r="D18" s="73">
        <v>1961.96</v>
      </c>
      <c r="E18" s="73">
        <v>1961.96</v>
      </c>
      <c r="F18" s="73">
        <v>1961.96</v>
      </c>
      <c r="G18" s="73">
        <v>1961.96</v>
      </c>
      <c r="H18" s="73">
        <v>1961.96</v>
      </c>
      <c r="I18" s="73">
        <v>1961.96</v>
      </c>
      <c r="J18" s="73">
        <v>1961.96</v>
      </c>
      <c r="K18" s="73">
        <v>1961.96</v>
      </c>
      <c r="L18" s="73">
        <v>1961.96</v>
      </c>
      <c r="M18" s="73">
        <v>1961.96</v>
      </c>
      <c r="N18" s="73">
        <v>1961.96</v>
      </c>
      <c r="O18" s="73">
        <v>1961.96</v>
      </c>
      <c r="P18" s="39">
        <f>SUM(D18:O18)</f>
        <v>23543.519999999993</v>
      </c>
    </row>
    <row r="19" spans="1:16">
      <c r="A19" s="54"/>
      <c r="B19" s="82" t="s">
        <v>137</v>
      </c>
      <c r="C19" s="56"/>
      <c r="D19" s="71">
        <v>1500</v>
      </c>
      <c r="E19" s="71">
        <v>1500</v>
      </c>
      <c r="F19" s="71">
        <v>1500</v>
      </c>
      <c r="G19" s="71">
        <v>1500</v>
      </c>
      <c r="H19" s="71">
        <v>1500</v>
      </c>
      <c r="I19" s="71">
        <v>1500</v>
      </c>
      <c r="J19" s="71">
        <v>1500</v>
      </c>
      <c r="K19" s="71">
        <v>1500</v>
      </c>
      <c r="L19" s="71">
        <v>1500</v>
      </c>
      <c r="M19" s="71">
        <v>1500</v>
      </c>
      <c r="N19" s="71">
        <v>1500</v>
      </c>
      <c r="O19" s="71">
        <v>1500</v>
      </c>
      <c r="P19" s="39">
        <f>SUM(D19:O19)</f>
        <v>18000</v>
      </c>
    </row>
    <row r="20" spans="1:16" s="67" customFormat="1">
      <c r="A20" s="79"/>
      <c r="B20" s="80" t="s">
        <v>134</v>
      </c>
      <c r="C20" s="66"/>
      <c r="D20" s="74">
        <v>383.76</v>
      </c>
      <c r="E20" s="74">
        <v>4666.08</v>
      </c>
      <c r="F20" s="74">
        <v>0</v>
      </c>
      <c r="G20" s="74">
        <v>827.24</v>
      </c>
      <c r="H20" s="74">
        <v>8989.74</v>
      </c>
      <c r="I20" s="74">
        <v>0</v>
      </c>
      <c r="J20" s="74">
        <v>0</v>
      </c>
      <c r="K20" s="74">
        <v>84181</v>
      </c>
      <c r="L20" s="74">
        <v>7216</v>
      </c>
      <c r="M20" s="74"/>
      <c r="N20" s="74">
        <v>683.1</v>
      </c>
      <c r="O20" s="74">
        <v>1569.9</v>
      </c>
      <c r="P20" s="39">
        <f>SUM(D20:O20)+K21</f>
        <v>110566.82</v>
      </c>
    </row>
    <row r="21" spans="1:16">
      <c r="A21" s="40"/>
      <c r="B21" s="82" t="s">
        <v>130</v>
      </c>
      <c r="C21" s="56"/>
      <c r="D21" s="72"/>
      <c r="E21" s="72"/>
      <c r="F21" s="72"/>
      <c r="G21" s="71"/>
      <c r="H21" s="71"/>
      <c r="I21" s="71"/>
      <c r="J21" s="71"/>
      <c r="K21" s="72">
        <v>2050</v>
      </c>
      <c r="L21" s="99" t="s">
        <v>139</v>
      </c>
      <c r="M21" s="100"/>
      <c r="N21" s="101"/>
      <c r="O21" s="72"/>
      <c r="P21" s="39">
        <f>SUM(P16:P20)</f>
        <v>205083.25999999998</v>
      </c>
    </row>
    <row r="22" spans="1:16">
      <c r="A22" s="54"/>
      <c r="B22" s="56"/>
      <c r="C22" s="56"/>
      <c r="D22" s="72"/>
      <c r="E22" s="72"/>
      <c r="F22" s="72"/>
      <c r="G22" s="71"/>
      <c r="H22" s="71"/>
      <c r="I22" s="71"/>
      <c r="J22" s="71"/>
      <c r="K22" s="72"/>
      <c r="L22" s="72"/>
      <c r="M22" s="72"/>
      <c r="N22" s="72"/>
      <c r="O22" s="72"/>
      <c r="P22" s="39"/>
    </row>
    <row r="23" spans="1:16" s="61" customFormat="1">
      <c r="A23" s="63"/>
      <c r="B23" s="64"/>
      <c r="C23" s="64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1:16" s="61" customFormat="1" ht="15">
      <c r="A24" s="63"/>
      <c r="B24" s="65" t="s">
        <v>130</v>
      </c>
      <c r="C24" s="65"/>
      <c r="D24" s="62"/>
      <c r="E24" s="62"/>
      <c r="F24" s="62"/>
      <c r="G24" s="81"/>
      <c r="H24" s="81"/>
      <c r="I24" s="81"/>
      <c r="J24" s="81"/>
      <c r="K24" s="62"/>
      <c r="L24" s="62"/>
      <c r="M24" s="62"/>
      <c r="N24" s="62"/>
      <c r="O24" s="62"/>
      <c r="P24" s="102">
        <f>C7+P8-P21</f>
        <v>73532.870000000024</v>
      </c>
    </row>
    <row r="25" spans="1:16">
      <c r="G25" s="85"/>
      <c r="H25" s="85"/>
      <c r="I25" s="85"/>
      <c r="J25" s="85"/>
      <c r="P25" s="77"/>
    </row>
    <row r="26" spans="1:16">
      <c r="F26" s="67"/>
      <c r="G26" s="83"/>
      <c r="H26" s="83"/>
      <c r="I26" s="83"/>
      <c r="J26" s="83"/>
      <c r="K26" s="67"/>
    </row>
    <row r="27" spans="1:16">
      <c r="A27" s="52"/>
      <c r="B27" s="53" t="s">
        <v>131</v>
      </c>
      <c r="C27" s="53"/>
      <c r="D27" s="53"/>
      <c r="E27" s="53"/>
      <c r="F27" s="53"/>
      <c r="G27" s="67"/>
      <c r="H27" s="84"/>
      <c r="I27" s="84"/>
      <c r="J27" s="84"/>
      <c r="K27" s="47"/>
      <c r="L27" s="98" t="s">
        <v>132</v>
      </c>
      <c r="M27" s="98"/>
      <c r="N27" s="98"/>
      <c r="O27" s="47"/>
      <c r="P27" s="47"/>
    </row>
    <row r="28" spans="1:16">
      <c r="A28" s="52"/>
      <c r="B28" s="52"/>
      <c r="C28" s="52"/>
      <c r="F28" s="67"/>
      <c r="G28" s="83"/>
      <c r="H28" s="83"/>
      <c r="I28" s="83"/>
      <c r="J28" s="83"/>
      <c r="K28" s="67"/>
    </row>
    <row r="29" spans="1:16">
      <c r="A29" s="52"/>
      <c r="B29" t="s">
        <v>140</v>
      </c>
      <c r="F29" s="67"/>
      <c r="G29" s="67"/>
      <c r="H29" s="67"/>
      <c r="I29" s="67"/>
      <c r="J29" s="67"/>
      <c r="K29" s="67"/>
    </row>
    <row r="30" spans="1:16">
      <c r="A30" s="52"/>
      <c r="F30" s="67"/>
      <c r="G30" s="67"/>
      <c r="H30" s="84"/>
      <c r="I30" s="67"/>
      <c r="J30" s="67"/>
      <c r="K30" s="67"/>
    </row>
    <row r="31" spans="1:16">
      <c r="A31" s="52"/>
      <c r="F31" s="67"/>
      <c r="G31" s="67"/>
      <c r="H31" s="67"/>
      <c r="I31" s="67"/>
      <c r="J31" s="67"/>
      <c r="K31" s="67"/>
    </row>
    <row r="32" spans="1:16">
      <c r="A32" s="52"/>
      <c r="G32"/>
      <c r="H32"/>
      <c r="I32"/>
      <c r="J32"/>
    </row>
    <row r="33" spans="1:10">
      <c r="A33" s="52"/>
      <c r="G33"/>
      <c r="H33"/>
      <c r="I33"/>
      <c r="J33"/>
    </row>
    <row r="34" spans="1:10">
      <c r="A34" s="52"/>
      <c r="G34"/>
      <c r="H34"/>
      <c r="I34"/>
      <c r="J34"/>
    </row>
    <row r="35" spans="1:10">
      <c r="A35" s="52"/>
      <c r="G35"/>
      <c r="H35"/>
      <c r="I35"/>
      <c r="J35"/>
    </row>
    <row r="36" spans="1:10">
      <c r="G36"/>
      <c r="H36"/>
      <c r="I36"/>
      <c r="J36"/>
    </row>
    <row r="37" spans="1:10">
      <c r="G37"/>
      <c r="H37"/>
      <c r="I37"/>
      <c r="J37"/>
    </row>
    <row r="38" spans="1:10">
      <c r="G38"/>
      <c r="H38"/>
      <c r="I38"/>
      <c r="J38"/>
    </row>
    <row r="39" spans="1:10">
      <c r="G39"/>
      <c r="H39"/>
      <c r="I39"/>
      <c r="J39"/>
    </row>
    <row r="40" spans="1:10">
      <c r="G40"/>
      <c r="H40"/>
      <c r="I40"/>
      <c r="J40"/>
    </row>
    <row r="41" spans="1:10">
      <c r="G41"/>
      <c r="H41"/>
      <c r="I41"/>
      <c r="J41"/>
    </row>
    <row r="42" spans="1:10">
      <c r="G42"/>
      <c r="H42"/>
      <c r="I42"/>
      <c r="J42"/>
    </row>
    <row r="43" spans="1:10">
      <c r="G43"/>
      <c r="H43"/>
      <c r="I43"/>
      <c r="J43"/>
    </row>
    <row r="44" spans="1:10">
      <c r="G44"/>
      <c r="H44"/>
      <c r="I44"/>
      <c r="J44"/>
    </row>
    <row r="45" spans="1:10">
      <c r="G45"/>
      <c r="H45"/>
      <c r="I45"/>
      <c r="J45"/>
    </row>
    <row r="46" spans="1:10">
      <c r="G46"/>
      <c r="H46"/>
      <c r="I46"/>
      <c r="J46"/>
    </row>
    <row r="47" spans="1:10">
      <c r="G47"/>
      <c r="H47"/>
      <c r="I47"/>
      <c r="J47"/>
    </row>
    <row r="48" spans="1:10">
      <c r="G48"/>
      <c r="H48"/>
      <c r="I48"/>
      <c r="J48"/>
    </row>
    <row r="49" spans="7:10">
      <c r="G49"/>
      <c r="H49"/>
      <c r="I49"/>
      <c r="J49"/>
    </row>
    <row r="50" spans="7:10">
      <c r="G50"/>
      <c r="H50"/>
      <c r="I50"/>
      <c r="J50"/>
    </row>
    <row r="51" spans="7:10">
      <c r="G51"/>
      <c r="H51"/>
      <c r="I51"/>
      <c r="J51"/>
    </row>
    <row r="52" spans="7:10">
      <c r="G52"/>
      <c r="H52"/>
      <c r="I52"/>
      <c r="J52"/>
    </row>
    <row r="53" spans="7:10">
      <c r="G53"/>
      <c r="H53"/>
      <c r="I53"/>
      <c r="J53"/>
    </row>
    <row r="54" spans="7:10">
      <c r="G54"/>
      <c r="H54"/>
      <c r="I54"/>
      <c r="J54"/>
    </row>
    <row r="55" spans="7:10">
      <c r="G55"/>
      <c r="H55"/>
      <c r="I55"/>
      <c r="J55"/>
    </row>
    <row r="56" spans="7:10">
      <c r="G56"/>
      <c r="H56"/>
      <c r="I56"/>
      <c r="J56"/>
    </row>
    <row r="57" spans="7:10">
      <c r="G57"/>
      <c r="H57"/>
      <c r="I57"/>
      <c r="J57"/>
    </row>
    <row r="58" spans="7:10">
      <c r="G58"/>
      <c r="H58"/>
      <c r="I58"/>
      <c r="J58"/>
    </row>
    <row r="59" spans="7:10">
      <c r="G59"/>
      <c r="H59"/>
      <c r="I59"/>
      <c r="J59"/>
    </row>
    <row r="60" spans="7:10">
      <c r="G60"/>
      <c r="H60"/>
      <c r="I60"/>
      <c r="J60"/>
    </row>
    <row r="61" spans="7:10">
      <c r="G61"/>
      <c r="H61"/>
      <c r="I61"/>
      <c r="J61"/>
    </row>
    <row r="62" spans="7:10">
      <c r="G62"/>
      <c r="H62"/>
      <c r="I62"/>
      <c r="J62"/>
    </row>
    <row r="63" spans="7:10">
      <c r="G63"/>
      <c r="H63"/>
      <c r="I63"/>
      <c r="J63"/>
    </row>
    <row r="64" spans="7:10">
      <c r="G64"/>
      <c r="H64"/>
      <c r="I64"/>
      <c r="J64"/>
    </row>
    <row r="65" spans="2:10">
      <c r="G65"/>
      <c r="H65"/>
      <c r="I65"/>
      <c r="J65"/>
    </row>
    <row r="66" spans="2:10">
      <c r="G66"/>
      <c r="H66"/>
      <c r="I66"/>
      <c r="J66"/>
    </row>
    <row r="67" spans="2:10">
      <c r="G67"/>
      <c r="H67"/>
      <c r="I67"/>
      <c r="J67"/>
    </row>
    <row r="68" spans="2:10">
      <c r="G68"/>
      <c r="H68"/>
      <c r="I68"/>
      <c r="J68"/>
    </row>
    <row r="69" spans="2:10">
      <c r="G69"/>
      <c r="H69"/>
      <c r="I69"/>
      <c r="J69"/>
    </row>
    <row r="70" spans="2:10">
      <c r="G70"/>
      <c r="H70"/>
      <c r="I70"/>
      <c r="J70"/>
    </row>
    <row r="71" spans="2:10">
      <c r="G71"/>
      <c r="H71"/>
      <c r="I71"/>
      <c r="J71"/>
    </row>
    <row r="72" spans="2:10">
      <c r="G72"/>
      <c r="H72"/>
      <c r="I72"/>
      <c r="J72"/>
    </row>
    <row r="73" spans="2:10">
      <c r="G73"/>
      <c r="H73"/>
      <c r="I73"/>
      <c r="J73"/>
    </row>
    <row r="74" spans="2:10">
      <c r="G74"/>
      <c r="H74"/>
      <c r="I74"/>
      <c r="J74"/>
    </row>
    <row r="75" spans="2:10">
      <c r="G75"/>
      <c r="H75"/>
      <c r="I75"/>
      <c r="J75"/>
    </row>
    <row r="76" spans="2:10">
      <c r="B76" s="52"/>
      <c r="C76" s="52"/>
      <c r="D76" s="52"/>
      <c r="G76"/>
      <c r="H76"/>
      <c r="I76"/>
      <c r="J76"/>
    </row>
    <row r="77" spans="2:10">
      <c r="B77" s="52"/>
      <c r="C77" s="52"/>
      <c r="D77" s="52"/>
      <c r="G77"/>
      <c r="H77"/>
      <c r="I77"/>
      <c r="J77"/>
    </row>
    <row r="78" spans="2:10">
      <c r="B78" s="52"/>
      <c r="C78" s="52"/>
      <c r="D78" s="52"/>
      <c r="G78"/>
      <c r="H78"/>
      <c r="I78"/>
      <c r="J78"/>
    </row>
    <row r="79" spans="2:10">
      <c r="G79"/>
      <c r="H79"/>
      <c r="I79"/>
      <c r="J79"/>
    </row>
    <row r="80" spans="2:10">
      <c r="G80"/>
      <c r="H80"/>
      <c r="I80"/>
      <c r="J80"/>
    </row>
    <row r="81" spans="7:10">
      <c r="G81"/>
      <c r="H81"/>
      <c r="I81"/>
      <c r="J81"/>
    </row>
    <row r="82" spans="7:10">
      <c r="G82"/>
      <c r="H82"/>
      <c r="I82"/>
      <c r="J82"/>
    </row>
    <row r="83" spans="7:10">
      <c r="G83"/>
      <c r="H83"/>
      <c r="I83"/>
      <c r="J83"/>
    </row>
    <row r="84" spans="7:10">
      <c r="G84"/>
      <c r="H84"/>
      <c r="I84"/>
      <c r="J84"/>
    </row>
    <row r="85" spans="7:10">
      <c r="G85"/>
      <c r="H85"/>
      <c r="I85"/>
      <c r="J85"/>
    </row>
    <row r="86" spans="7:10">
      <c r="G86"/>
      <c r="H86"/>
      <c r="I86"/>
      <c r="J86"/>
    </row>
    <row r="87" spans="7:10">
      <c r="G87"/>
      <c r="H87"/>
      <c r="I87"/>
      <c r="J87"/>
    </row>
    <row r="88" spans="7:10">
      <c r="G88"/>
      <c r="H88"/>
      <c r="I88"/>
      <c r="J88"/>
    </row>
    <row r="89" spans="7:10">
      <c r="G89"/>
      <c r="H89"/>
      <c r="I89"/>
      <c r="J89"/>
    </row>
    <row r="90" spans="7:10">
      <c r="G90"/>
      <c r="H90"/>
      <c r="I90"/>
      <c r="J90"/>
    </row>
    <row r="91" spans="7:10">
      <c r="G91"/>
      <c r="H91"/>
      <c r="I91"/>
      <c r="J91"/>
    </row>
    <row r="92" spans="7:10">
      <c r="G92"/>
      <c r="H92"/>
      <c r="I92"/>
      <c r="J92"/>
    </row>
    <row r="93" spans="7:10">
      <c r="G93"/>
      <c r="H93"/>
      <c r="I93"/>
      <c r="J93"/>
    </row>
    <row r="94" spans="7:10">
      <c r="G94"/>
      <c r="H94"/>
      <c r="I94"/>
      <c r="J94"/>
    </row>
    <row r="95" spans="7:10">
      <c r="G95"/>
      <c r="H95"/>
      <c r="I95"/>
      <c r="J95"/>
    </row>
    <row r="96" spans="7:10">
      <c r="G96"/>
      <c r="H96"/>
      <c r="I96"/>
      <c r="J96"/>
    </row>
    <row r="97" spans="7:10">
      <c r="G97"/>
      <c r="H97"/>
      <c r="I97"/>
      <c r="J97"/>
    </row>
    <row r="98" spans="7:10">
      <c r="G98"/>
      <c r="H98"/>
      <c r="I98"/>
      <c r="J98"/>
    </row>
    <row r="99" spans="7:10">
      <c r="G99"/>
      <c r="H99"/>
      <c r="I99"/>
      <c r="J99"/>
    </row>
    <row r="100" spans="7:10">
      <c r="G100"/>
      <c r="H100"/>
      <c r="I100"/>
      <c r="J100"/>
    </row>
    <row r="101" spans="7:10">
      <c r="G101"/>
      <c r="H101"/>
      <c r="I101"/>
      <c r="J101"/>
    </row>
    <row r="102" spans="7:10">
      <c r="G102"/>
      <c r="H102"/>
      <c r="I102"/>
      <c r="J102"/>
    </row>
    <row r="103" spans="7:10">
      <c r="G103"/>
      <c r="H103"/>
      <c r="I103"/>
      <c r="J103"/>
    </row>
    <row r="104" spans="7:10">
      <c r="G104"/>
      <c r="H104"/>
      <c r="I104"/>
      <c r="J104"/>
    </row>
    <row r="105" spans="7:10">
      <c r="G105"/>
      <c r="H105"/>
      <c r="I105"/>
      <c r="J105"/>
    </row>
    <row r="106" spans="7:10">
      <c r="G106"/>
      <c r="H106"/>
      <c r="I106"/>
      <c r="J106"/>
    </row>
    <row r="107" spans="7:10">
      <c r="G107"/>
      <c r="H107"/>
      <c r="I107"/>
      <c r="J107"/>
    </row>
    <row r="108" spans="7:10">
      <c r="G108"/>
      <c r="H108"/>
      <c r="I108"/>
      <c r="J108"/>
    </row>
    <row r="109" spans="7:10">
      <c r="G109"/>
      <c r="H109"/>
      <c r="I109"/>
      <c r="J109"/>
    </row>
    <row r="110" spans="7:10">
      <c r="G110"/>
      <c r="H110"/>
      <c r="I110"/>
      <c r="J110"/>
    </row>
    <row r="111" spans="7:10">
      <c r="G111"/>
      <c r="H111"/>
      <c r="I111"/>
      <c r="J111"/>
    </row>
    <row r="112" spans="7:10">
      <c r="G112"/>
      <c r="H112"/>
      <c r="I112"/>
      <c r="J112"/>
    </row>
    <row r="113" spans="7:10">
      <c r="G113"/>
      <c r="H113"/>
      <c r="I113"/>
      <c r="J113"/>
    </row>
    <row r="114" spans="7:10">
      <c r="G114"/>
      <c r="H114"/>
      <c r="I114"/>
      <c r="J114"/>
    </row>
    <row r="115" spans="7:10">
      <c r="G115"/>
      <c r="H115"/>
      <c r="I115"/>
      <c r="J115"/>
    </row>
    <row r="116" spans="7:10">
      <c r="G116"/>
      <c r="H116"/>
      <c r="I116"/>
      <c r="J116"/>
    </row>
    <row r="117" spans="7:10">
      <c r="G117"/>
      <c r="H117"/>
      <c r="I117"/>
      <c r="J117"/>
    </row>
    <row r="118" spans="7:10">
      <c r="G118"/>
      <c r="H118"/>
      <c r="I118"/>
      <c r="J118"/>
    </row>
    <row r="119" spans="7:10">
      <c r="G119"/>
      <c r="H119"/>
      <c r="I119"/>
      <c r="J119"/>
    </row>
    <row r="120" spans="7:10">
      <c r="G120"/>
      <c r="H120"/>
      <c r="I120"/>
      <c r="J120"/>
    </row>
    <row r="121" spans="7:10">
      <c r="G121"/>
      <c r="H121"/>
      <c r="I121"/>
      <c r="J121"/>
    </row>
    <row r="122" spans="7:10">
      <c r="G122"/>
      <c r="H122"/>
      <c r="I122"/>
      <c r="J122"/>
    </row>
    <row r="123" spans="7:10">
      <c r="G123"/>
      <c r="H123"/>
      <c r="I123"/>
      <c r="J123"/>
    </row>
    <row r="124" spans="7:10">
      <c r="G124"/>
      <c r="H124"/>
      <c r="I124"/>
      <c r="J124"/>
    </row>
    <row r="125" spans="7:10">
      <c r="G125"/>
      <c r="H125"/>
      <c r="I125"/>
      <c r="J125"/>
    </row>
    <row r="126" spans="7:10">
      <c r="G126"/>
      <c r="H126"/>
      <c r="I126"/>
      <c r="J126"/>
    </row>
    <row r="127" spans="7:10">
      <c r="G127"/>
      <c r="H127"/>
      <c r="I127"/>
      <c r="J127"/>
    </row>
    <row r="128" spans="7:10">
      <c r="G128"/>
      <c r="H128"/>
      <c r="I128"/>
      <c r="J128"/>
    </row>
    <row r="129" spans="7:10">
      <c r="G129"/>
      <c r="H129"/>
      <c r="I129"/>
      <c r="J129"/>
    </row>
    <row r="130" spans="7:10">
      <c r="G130"/>
      <c r="H130"/>
      <c r="I130"/>
      <c r="J130"/>
    </row>
    <row r="131" spans="7:10">
      <c r="G131"/>
      <c r="H131"/>
      <c r="I131"/>
      <c r="J131"/>
    </row>
    <row r="132" spans="7:10">
      <c r="G132"/>
      <c r="H132"/>
      <c r="I132"/>
      <c r="J132"/>
    </row>
    <row r="133" spans="7:10">
      <c r="G133"/>
      <c r="H133"/>
      <c r="I133"/>
      <c r="J133"/>
    </row>
    <row r="134" spans="7:10">
      <c r="G134"/>
      <c r="H134"/>
      <c r="I134"/>
      <c r="J134"/>
    </row>
    <row r="135" spans="7:10">
      <c r="G135"/>
      <c r="H135"/>
      <c r="I135"/>
      <c r="J135"/>
    </row>
    <row r="136" spans="7:10">
      <c r="G136"/>
      <c r="H136"/>
      <c r="I136"/>
      <c r="J136"/>
    </row>
    <row r="137" spans="7:10">
      <c r="G137"/>
      <c r="H137"/>
      <c r="I137"/>
      <c r="J137"/>
    </row>
    <row r="138" spans="7:10">
      <c r="G138"/>
      <c r="H138"/>
      <c r="I138"/>
      <c r="J138"/>
    </row>
    <row r="139" spans="7:10">
      <c r="G139"/>
      <c r="H139"/>
      <c r="I139"/>
      <c r="J139"/>
    </row>
    <row r="140" spans="7:10">
      <c r="G140"/>
      <c r="H140"/>
      <c r="I140"/>
      <c r="J140"/>
    </row>
    <row r="141" spans="7:10">
      <c r="G141"/>
      <c r="H141"/>
      <c r="I141"/>
      <c r="J141"/>
    </row>
    <row r="142" spans="7:10">
      <c r="G142"/>
      <c r="H142"/>
      <c r="I142"/>
      <c r="J142"/>
    </row>
    <row r="143" spans="7:10">
      <c r="G143"/>
      <c r="H143"/>
      <c r="I143"/>
      <c r="J143"/>
    </row>
    <row r="144" spans="7:10">
      <c r="G144"/>
      <c r="H144"/>
      <c r="I144"/>
      <c r="J144"/>
    </row>
    <row r="145" spans="7:10">
      <c r="G145"/>
      <c r="H145"/>
      <c r="I145"/>
      <c r="J145"/>
    </row>
    <row r="146" spans="7:10">
      <c r="G146"/>
      <c r="H146"/>
      <c r="I146"/>
      <c r="J146"/>
    </row>
    <row r="147" spans="7:10">
      <c r="G147"/>
      <c r="H147"/>
      <c r="I147"/>
      <c r="J147"/>
    </row>
    <row r="148" spans="7:10">
      <c r="G148"/>
      <c r="H148"/>
      <c r="I148"/>
      <c r="J148"/>
    </row>
    <row r="149" spans="7:10">
      <c r="G149"/>
      <c r="H149"/>
      <c r="I149"/>
      <c r="J149"/>
    </row>
    <row r="150" spans="7:10">
      <c r="G150"/>
      <c r="H150"/>
      <c r="I150"/>
      <c r="J150"/>
    </row>
    <row r="151" spans="7:10">
      <c r="G151"/>
      <c r="H151"/>
      <c r="I151"/>
      <c r="J151"/>
    </row>
    <row r="152" spans="7:10">
      <c r="G152"/>
      <c r="H152"/>
      <c r="I152"/>
      <c r="J152"/>
    </row>
    <row r="153" spans="7:10">
      <c r="G153"/>
      <c r="H153"/>
      <c r="I153"/>
      <c r="J153"/>
    </row>
    <row r="154" spans="7:10">
      <c r="G154"/>
      <c r="H154"/>
      <c r="I154"/>
      <c r="J154"/>
    </row>
    <row r="155" spans="7:10">
      <c r="G155"/>
      <c r="H155"/>
      <c r="I155"/>
      <c r="J155"/>
    </row>
    <row r="156" spans="7:10">
      <c r="G156"/>
      <c r="H156"/>
      <c r="I156"/>
      <c r="J156"/>
    </row>
    <row r="157" spans="7:10">
      <c r="G157"/>
      <c r="H157"/>
      <c r="I157"/>
      <c r="J157"/>
    </row>
    <row r="158" spans="7:10">
      <c r="G158"/>
      <c r="H158"/>
      <c r="I158"/>
      <c r="J158"/>
    </row>
    <row r="159" spans="7:10">
      <c r="G159"/>
      <c r="H159"/>
      <c r="I159"/>
      <c r="J159"/>
    </row>
    <row r="160" spans="7:10">
      <c r="G160"/>
      <c r="H160"/>
      <c r="I160"/>
      <c r="J160"/>
    </row>
    <row r="161" spans="7:10">
      <c r="G161"/>
      <c r="H161"/>
      <c r="I161"/>
      <c r="J161"/>
    </row>
    <row r="162" spans="7:10">
      <c r="G162"/>
      <c r="H162"/>
      <c r="I162"/>
      <c r="J162"/>
    </row>
    <row r="163" spans="7:10">
      <c r="G163"/>
      <c r="H163"/>
      <c r="I163"/>
      <c r="J163"/>
    </row>
    <row r="164" spans="7:10">
      <c r="G164"/>
      <c r="H164"/>
      <c r="I164"/>
      <c r="J164"/>
    </row>
    <row r="165" spans="7:10">
      <c r="G165"/>
      <c r="H165"/>
      <c r="I165"/>
      <c r="J165"/>
    </row>
    <row r="166" spans="7:10">
      <c r="G166"/>
      <c r="H166"/>
      <c r="I166"/>
      <c r="J166"/>
    </row>
    <row r="167" spans="7:10">
      <c r="G167"/>
      <c r="H167"/>
      <c r="I167"/>
      <c r="J167"/>
    </row>
    <row r="168" spans="7:10">
      <c r="G168"/>
      <c r="H168"/>
      <c r="I168"/>
      <c r="J168"/>
    </row>
    <row r="169" spans="7:10">
      <c r="G169"/>
      <c r="H169"/>
      <c r="I169"/>
      <c r="J169"/>
    </row>
    <row r="170" spans="7:10">
      <c r="G170"/>
      <c r="H170"/>
      <c r="I170"/>
      <c r="J170"/>
    </row>
    <row r="171" spans="7:10">
      <c r="G171"/>
      <c r="H171"/>
      <c r="I171"/>
      <c r="J171"/>
    </row>
    <row r="172" spans="7:10">
      <c r="G172"/>
      <c r="H172"/>
      <c r="I172"/>
      <c r="J172"/>
    </row>
    <row r="173" spans="7:10">
      <c r="G173"/>
      <c r="H173"/>
      <c r="I173"/>
      <c r="J173"/>
    </row>
    <row r="174" spans="7:10">
      <c r="G174"/>
      <c r="H174"/>
      <c r="I174"/>
      <c r="J174"/>
    </row>
    <row r="175" spans="7:10">
      <c r="G175"/>
      <c r="H175"/>
      <c r="I175"/>
      <c r="J175"/>
    </row>
    <row r="176" spans="7:10">
      <c r="G176"/>
      <c r="H176"/>
      <c r="I176"/>
      <c r="J176"/>
    </row>
    <row r="177" spans="7:10">
      <c r="G177"/>
      <c r="H177"/>
      <c r="I177"/>
      <c r="J177"/>
    </row>
    <row r="178" spans="7:10">
      <c r="G178"/>
      <c r="H178"/>
      <c r="I178"/>
      <c r="J178"/>
    </row>
    <row r="179" spans="7:10">
      <c r="G179"/>
      <c r="H179"/>
      <c r="I179"/>
      <c r="J179"/>
    </row>
    <row r="180" spans="7:10">
      <c r="G180"/>
      <c r="H180"/>
      <c r="I180"/>
      <c r="J180"/>
    </row>
    <row r="181" spans="7:10">
      <c r="G181"/>
      <c r="H181"/>
      <c r="I181"/>
      <c r="J181"/>
    </row>
    <row r="182" spans="7:10">
      <c r="G182"/>
      <c r="H182"/>
      <c r="I182"/>
      <c r="J182"/>
    </row>
    <row r="183" spans="7:10">
      <c r="G183"/>
      <c r="H183"/>
      <c r="I183"/>
      <c r="J183"/>
    </row>
    <row r="184" spans="7:10">
      <c r="G184"/>
      <c r="H184"/>
      <c r="I184"/>
      <c r="J184"/>
    </row>
    <row r="185" spans="7:10">
      <c r="G185"/>
      <c r="H185"/>
      <c r="I185"/>
      <c r="J185"/>
    </row>
    <row r="186" spans="7:10">
      <c r="G186"/>
      <c r="H186"/>
      <c r="I186"/>
      <c r="J186"/>
    </row>
    <row r="187" spans="7:10">
      <c r="G187"/>
      <c r="H187"/>
      <c r="I187"/>
      <c r="J187"/>
    </row>
    <row r="188" spans="7:10">
      <c r="G188"/>
      <c r="H188"/>
      <c r="I188"/>
      <c r="J188"/>
    </row>
    <row r="189" spans="7:10">
      <c r="G189"/>
      <c r="H189"/>
      <c r="I189"/>
      <c r="J189"/>
    </row>
    <row r="190" spans="7:10">
      <c r="G190"/>
      <c r="H190"/>
      <c r="I190"/>
      <c r="J190"/>
    </row>
    <row r="191" spans="7:10">
      <c r="G191"/>
      <c r="H191"/>
      <c r="I191"/>
      <c r="J191"/>
    </row>
    <row r="192" spans="7:10">
      <c r="G192"/>
      <c r="H192"/>
      <c r="I192"/>
      <c r="J192"/>
    </row>
    <row r="193" spans="7:10">
      <c r="G193"/>
      <c r="H193"/>
      <c r="I193"/>
      <c r="J193"/>
    </row>
    <row r="194" spans="7:10">
      <c r="G194"/>
      <c r="H194"/>
      <c r="I194"/>
      <c r="J194"/>
    </row>
    <row r="195" spans="7:10">
      <c r="G195"/>
      <c r="H195"/>
      <c r="I195"/>
      <c r="J195"/>
    </row>
    <row r="196" spans="7:10">
      <c r="G196"/>
      <c r="H196"/>
      <c r="I196"/>
      <c r="J196"/>
    </row>
    <row r="197" spans="7:10">
      <c r="G197"/>
      <c r="H197"/>
      <c r="I197"/>
      <c r="J197"/>
    </row>
    <row r="198" spans="7:10">
      <c r="G198"/>
      <c r="H198"/>
      <c r="I198"/>
      <c r="J198"/>
    </row>
    <row r="199" spans="7:10">
      <c r="G199"/>
      <c r="H199"/>
      <c r="I199"/>
      <c r="J199"/>
    </row>
    <row r="200" spans="7:10">
      <c r="G200"/>
      <c r="H200"/>
      <c r="I200"/>
      <c r="J200"/>
    </row>
    <row r="201" spans="7:10">
      <c r="G201"/>
      <c r="H201"/>
      <c r="I201"/>
      <c r="J201"/>
    </row>
    <row r="202" spans="7:10">
      <c r="G202"/>
      <c r="H202"/>
      <c r="I202"/>
      <c r="J202"/>
    </row>
    <row r="203" spans="7:10">
      <c r="G203"/>
      <c r="H203"/>
      <c r="I203"/>
      <c r="J203"/>
    </row>
    <row r="204" spans="7:10">
      <c r="G204"/>
      <c r="H204"/>
      <c r="I204"/>
      <c r="J204"/>
    </row>
    <row r="205" spans="7:10">
      <c r="G205"/>
      <c r="H205"/>
      <c r="I205"/>
      <c r="J205"/>
    </row>
  </sheetData>
  <mergeCells count="5">
    <mergeCell ref="A1:P1"/>
    <mergeCell ref="A3:P3"/>
    <mergeCell ref="A4:P4"/>
    <mergeCell ref="L27:N27"/>
    <mergeCell ref="L21:N21"/>
  </mergeCells>
  <phoneticPr fontId="0" type="noConversion"/>
  <pageMargins left="0.75" right="0.75" top="1" bottom="1" header="0.5" footer="0.5"/>
  <pageSetup paperSize="9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5"/>
  <sheetViews>
    <sheetView topLeftCell="A98" workbookViewId="0">
      <selection activeCell="H145" sqref="H145"/>
    </sheetView>
  </sheetViews>
  <sheetFormatPr defaultRowHeight="12.75"/>
  <cols>
    <col min="1" max="1" width="9.7109375" customWidth="1"/>
    <col min="2" max="2" width="40" customWidth="1"/>
    <col min="3" max="3" width="15.140625" customWidth="1"/>
    <col min="4" max="5" width="7" customWidth="1"/>
    <col min="6" max="6" width="6.85546875" customWidth="1"/>
    <col min="7" max="8" width="7.28515625" customWidth="1"/>
    <col min="9" max="9" width="7.42578125" customWidth="1"/>
    <col min="10" max="10" width="7.28515625" customWidth="1"/>
    <col min="11" max="11" width="7.140625" customWidth="1"/>
    <col min="12" max="12" width="7.5703125" customWidth="1"/>
    <col min="13" max="13" width="7.140625" customWidth="1"/>
    <col min="14" max="14" width="7.42578125" customWidth="1"/>
  </cols>
  <sheetData>
    <row r="1" spans="1:5">
      <c r="A1" s="5"/>
      <c r="B1" s="37" t="s">
        <v>92</v>
      </c>
      <c r="C1" s="5"/>
      <c r="D1" s="5"/>
      <c r="E1" s="5"/>
    </row>
    <row r="2" spans="1:5">
      <c r="B2" s="5" t="s">
        <v>102</v>
      </c>
      <c r="C2" s="4"/>
      <c r="D2" s="4"/>
    </row>
    <row r="3" spans="1:5">
      <c r="B3" s="5" t="s">
        <v>103</v>
      </c>
      <c r="C3" s="4"/>
      <c r="D3" s="4"/>
    </row>
    <row r="4" spans="1:5">
      <c r="A4" s="2"/>
      <c r="B4" s="2" t="s">
        <v>5</v>
      </c>
      <c r="C4" s="2" t="s">
        <v>25</v>
      </c>
    </row>
    <row r="5" spans="1:5">
      <c r="A5" s="8" t="s">
        <v>1</v>
      </c>
      <c r="B5" s="9" t="s">
        <v>59</v>
      </c>
      <c r="C5" s="15"/>
    </row>
    <row r="6" spans="1:5">
      <c r="A6" s="21" t="s">
        <v>43</v>
      </c>
      <c r="B6" s="3" t="s">
        <v>7</v>
      </c>
      <c r="C6" s="15" t="e">
        <f>#REF!</f>
        <v>#REF!</v>
      </c>
    </row>
    <row r="7" spans="1:5">
      <c r="A7" s="21"/>
      <c r="B7" s="3"/>
      <c r="C7" s="15"/>
    </row>
    <row r="8" spans="1:5">
      <c r="A8" s="6" t="s">
        <v>44</v>
      </c>
      <c r="B8" s="3" t="s">
        <v>6</v>
      </c>
      <c r="C8" s="15" t="e">
        <f>#REF!</f>
        <v>#REF!</v>
      </c>
    </row>
    <row r="9" spans="1:5">
      <c r="A9" s="6"/>
      <c r="B9" s="3" t="s">
        <v>40</v>
      </c>
      <c r="C9" s="15" t="e">
        <f>#REF!</f>
        <v>#REF!</v>
      </c>
    </row>
    <row r="10" spans="1:5">
      <c r="A10" s="6"/>
      <c r="B10" s="3"/>
      <c r="C10" s="15"/>
    </row>
    <row r="11" spans="1:5">
      <c r="A11" s="6" t="s">
        <v>45</v>
      </c>
      <c r="B11" s="3" t="s">
        <v>42</v>
      </c>
      <c r="C11" s="18" t="e">
        <f>#REF!</f>
        <v>#REF!</v>
      </c>
    </row>
    <row r="12" spans="1:5">
      <c r="A12" s="6"/>
      <c r="B12" s="3"/>
      <c r="C12" s="18"/>
    </row>
    <row r="13" spans="1:5">
      <c r="A13" s="6" t="s">
        <v>46</v>
      </c>
      <c r="B13" s="3" t="s">
        <v>8</v>
      </c>
      <c r="C13" s="15" t="e">
        <f>#REF!</f>
        <v>#REF!</v>
      </c>
    </row>
    <row r="14" spans="1:5">
      <c r="A14" s="6"/>
      <c r="B14" s="3" t="s">
        <v>39</v>
      </c>
      <c r="C14" s="15" t="e">
        <f>#REF!</f>
        <v>#REF!</v>
      </c>
    </row>
    <row r="15" spans="1:5">
      <c r="A15" s="6"/>
      <c r="B15" s="3"/>
      <c r="C15" s="15"/>
    </row>
    <row r="16" spans="1:5">
      <c r="A16" s="6" t="s">
        <v>47</v>
      </c>
      <c r="B16" s="3" t="s">
        <v>9</v>
      </c>
      <c r="C16" s="15" t="e">
        <f>#REF!</f>
        <v>#REF!</v>
      </c>
    </row>
    <row r="17" spans="1:3">
      <c r="A17" s="6"/>
      <c r="B17" s="3"/>
      <c r="C17" s="15"/>
    </row>
    <row r="18" spans="1:3">
      <c r="A18" s="6" t="s">
        <v>48</v>
      </c>
      <c r="B18" s="3" t="s">
        <v>10</v>
      </c>
      <c r="C18" s="15" t="e">
        <f>#REF!</f>
        <v>#REF!</v>
      </c>
    </row>
    <row r="19" spans="1:3">
      <c r="A19" s="6"/>
      <c r="B19" s="3"/>
      <c r="C19" s="15"/>
    </row>
    <row r="20" spans="1:3">
      <c r="A20" s="6"/>
      <c r="B20" s="23" t="s">
        <v>60</v>
      </c>
      <c r="C20" s="26" t="e">
        <f>#REF!</f>
        <v>#REF!</v>
      </c>
    </row>
    <row r="21" spans="1:3">
      <c r="A21" s="6"/>
      <c r="B21" s="23" t="s">
        <v>61</v>
      </c>
      <c r="C21" s="26" t="e">
        <f>#REF!</f>
        <v>#REF!</v>
      </c>
    </row>
    <row r="22" spans="1:3">
      <c r="A22" s="8" t="s">
        <v>3</v>
      </c>
      <c r="B22" s="9" t="s">
        <v>41</v>
      </c>
      <c r="C22" s="15"/>
    </row>
    <row r="23" spans="1:3">
      <c r="A23" s="2" t="s">
        <v>11</v>
      </c>
      <c r="B23" s="3" t="s">
        <v>12</v>
      </c>
      <c r="C23" s="15"/>
    </row>
    <row r="24" spans="1:3">
      <c r="A24" s="2"/>
      <c r="B24" s="3"/>
      <c r="C24" s="15"/>
    </row>
    <row r="25" spans="1:3">
      <c r="A25" s="6" t="s">
        <v>19</v>
      </c>
      <c r="B25" s="9" t="s">
        <v>6</v>
      </c>
      <c r="C25" s="15"/>
    </row>
    <row r="26" spans="1:3">
      <c r="A26" s="6"/>
      <c r="B26" s="3" t="s">
        <v>22</v>
      </c>
      <c r="C26" s="18" t="e">
        <f>#REF!</f>
        <v>#REF!</v>
      </c>
    </row>
    <row r="27" spans="1:3">
      <c r="A27" s="6"/>
      <c r="B27" s="3" t="s">
        <v>23</v>
      </c>
      <c r="C27" s="16" t="e">
        <f>#REF!</f>
        <v>#REF!</v>
      </c>
    </row>
    <row r="28" spans="1:3">
      <c r="A28" s="6"/>
      <c r="B28" s="3" t="s">
        <v>50</v>
      </c>
      <c r="C28" s="16" t="e">
        <f>#REF!</f>
        <v>#REF!</v>
      </c>
    </row>
    <row r="29" spans="1:3">
      <c r="A29" s="6"/>
      <c r="B29" s="3" t="s">
        <v>49</v>
      </c>
      <c r="C29" s="16" t="e">
        <f>#REF!</f>
        <v>#REF!</v>
      </c>
    </row>
    <row r="30" spans="1:3">
      <c r="A30" s="6"/>
      <c r="B30" s="3" t="s">
        <v>24</v>
      </c>
      <c r="C30" s="16">
        <v>10000</v>
      </c>
    </row>
    <row r="31" spans="1:3">
      <c r="A31" s="6"/>
      <c r="B31" s="3" t="s">
        <v>106</v>
      </c>
      <c r="C31" s="16">
        <v>9213</v>
      </c>
    </row>
    <row r="32" spans="1:3">
      <c r="A32" s="6" t="s">
        <v>20</v>
      </c>
      <c r="B32" s="9" t="s">
        <v>58</v>
      </c>
      <c r="C32" s="19" t="e">
        <f>#REF!</f>
        <v>#REF!</v>
      </c>
    </row>
    <row r="33" spans="1:3">
      <c r="A33" s="6"/>
      <c r="B33" s="3"/>
      <c r="C33" s="15"/>
    </row>
    <row r="34" spans="1:3">
      <c r="A34" s="6" t="s">
        <v>21</v>
      </c>
      <c r="B34" s="22" t="s">
        <v>51</v>
      </c>
      <c r="C34" s="18" t="e">
        <f>#REF!</f>
        <v>#REF!</v>
      </c>
    </row>
    <row r="35" spans="1:3">
      <c r="A35" s="6"/>
      <c r="B35" s="3"/>
      <c r="C35" s="15"/>
    </row>
    <row r="36" spans="1:3">
      <c r="A36" s="6" t="s">
        <v>53</v>
      </c>
      <c r="B36" s="9" t="s">
        <v>9</v>
      </c>
      <c r="C36" s="18" t="e">
        <f>#REF!</f>
        <v>#REF!</v>
      </c>
    </row>
    <row r="37" spans="1:3">
      <c r="A37" s="6"/>
      <c r="B37" s="3"/>
      <c r="C37" s="15"/>
    </row>
    <row r="38" spans="1:3">
      <c r="A38" s="6" t="s">
        <v>57</v>
      </c>
      <c r="B38" s="9" t="s">
        <v>10</v>
      </c>
      <c r="C38" s="18" t="e">
        <f>#REF!</f>
        <v>#REF!</v>
      </c>
    </row>
    <row r="39" spans="1:3">
      <c r="A39" s="6"/>
      <c r="B39" s="3"/>
      <c r="C39" s="15" t="e">
        <f>SUM(C26:C38)</f>
        <v>#REF!</v>
      </c>
    </row>
    <row r="40" spans="1:3">
      <c r="A40" s="6"/>
      <c r="B40" s="23" t="s">
        <v>52</v>
      </c>
      <c r="C40" s="26"/>
    </row>
    <row r="41" spans="1:3">
      <c r="A41" s="6" t="s">
        <v>13</v>
      </c>
      <c r="B41" s="3" t="s">
        <v>14</v>
      </c>
      <c r="C41" s="15"/>
    </row>
    <row r="42" spans="1:3">
      <c r="A42" s="7"/>
      <c r="B42" s="1" t="s">
        <v>2</v>
      </c>
      <c r="C42" s="15" t="e">
        <f>#REF!</f>
        <v>#REF!</v>
      </c>
    </row>
    <row r="43" spans="1:3">
      <c r="A43" s="7"/>
      <c r="B43" s="1" t="s">
        <v>38</v>
      </c>
      <c r="C43" s="15" t="e">
        <f>#REF!</f>
        <v>#REF!</v>
      </c>
    </row>
    <row r="44" spans="1:3">
      <c r="A44" s="7"/>
      <c r="B44" s="1"/>
      <c r="C44" s="15"/>
    </row>
    <row r="45" spans="1:3">
      <c r="A45" s="7"/>
      <c r="B45" s="1" t="s">
        <v>82</v>
      </c>
      <c r="C45" s="15" t="e">
        <f>#REF!</f>
        <v>#REF!</v>
      </c>
    </row>
    <row r="46" spans="1:3">
      <c r="A46" s="7"/>
      <c r="B46" s="1" t="s">
        <v>4</v>
      </c>
      <c r="C46" s="15" t="e">
        <f>#REF!</f>
        <v>#REF!</v>
      </c>
    </row>
    <row r="47" spans="1:3">
      <c r="A47" s="7"/>
      <c r="B47" s="1" t="s">
        <v>54</v>
      </c>
      <c r="C47" s="15" t="e">
        <f>#REF!</f>
        <v>#REF!</v>
      </c>
    </row>
    <row r="48" spans="1:3">
      <c r="A48" s="7"/>
      <c r="B48" s="1" t="s">
        <v>55</v>
      </c>
      <c r="C48" s="15" t="e">
        <f>#REF!</f>
        <v>#REF!</v>
      </c>
    </row>
    <row r="49" spans="1:3">
      <c r="A49" s="7"/>
      <c r="B49" s="1" t="s">
        <v>15</v>
      </c>
      <c r="C49" s="15"/>
    </row>
    <row r="50" spans="1:3">
      <c r="A50" s="7"/>
      <c r="B50" s="3" t="s">
        <v>16</v>
      </c>
      <c r="C50" s="15" t="e">
        <f>#REF!</f>
        <v>#REF!</v>
      </c>
    </row>
    <row r="51" spans="1:3">
      <c r="A51" s="7"/>
      <c r="B51" s="3" t="s">
        <v>86</v>
      </c>
      <c r="C51" s="15"/>
    </row>
    <row r="52" spans="1:3">
      <c r="A52" s="7"/>
      <c r="B52" s="9" t="s">
        <v>94</v>
      </c>
      <c r="C52" s="26" t="e">
        <f>SUM(C42:C51)</f>
        <v>#REF!</v>
      </c>
    </row>
    <row r="53" spans="1:3">
      <c r="A53" s="7"/>
      <c r="B53" s="9"/>
      <c r="C53" s="26"/>
    </row>
    <row r="54" spans="1:3">
      <c r="A54" s="7"/>
      <c r="B54" s="9" t="s">
        <v>95</v>
      </c>
      <c r="C54" s="26" t="e">
        <f>C20</f>
        <v>#REF!</v>
      </c>
    </row>
    <row r="55" spans="1:3">
      <c r="A55" s="1"/>
      <c r="B55" s="36" t="s">
        <v>96</v>
      </c>
      <c r="C55" s="26" t="e">
        <f>C39+C50+C52</f>
        <v>#REF!</v>
      </c>
    </row>
    <row r="56" spans="1:3">
      <c r="A56" s="1"/>
      <c r="B56" s="36" t="s">
        <v>97</v>
      </c>
      <c r="C56" s="26" t="e">
        <f>C54-C55</f>
        <v>#REF!</v>
      </c>
    </row>
    <row r="60" spans="1:3">
      <c r="A60" s="5"/>
      <c r="B60" s="37" t="s">
        <v>92</v>
      </c>
      <c r="C60" s="5"/>
    </row>
    <row r="61" spans="1:3">
      <c r="B61" s="5" t="s">
        <v>102</v>
      </c>
      <c r="C61" s="4"/>
    </row>
    <row r="62" spans="1:3">
      <c r="B62" s="5" t="s">
        <v>103</v>
      </c>
      <c r="C62" s="4"/>
    </row>
    <row r="63" spans="1:3">
      <c r="A63" s="2"/>
      <c r="B63" s="2" t="s">
        <v>5</v>
      </c>
      <c r="C63" s="2" t="s">
        <v>25</v>
      </c>
    </row>
    <row r="64" spans="1:3">
      <c r="A64" s="8" t="s">
        <v>1</v>
      </c>
      <c r="B64" s="9" t="s">
        <v>59</v>
      </c>
      <c r="C64" s="15"/>
    </row>
    <row r="65" spans="1:3">
      <c r="A65" s="21" t="s">
        <v>43</v>
      </c>
      <c r="B65" s="3" t="s">
        <v>7</v>
      </c>
      <c r="C65" s="15">
        <v>265015</v>
      </c>
    </row>
    <row r="66" spans="1:3">
      <c r="A66" s="21"/>
      <c r="B66" s="3"/>
      <c r="C66" s="15"/>
    </row>
    <row r="67" spans="1:3">
      <c r="A67" s="6" t="s">
        <v>44</v>
      </c>
      <c r="B67" s="3" t="s">
        <v>6</v>
      </c>
      <c r="C67" s="15">
        <v>322631</v>
      </c>
    </row>
    <row r="68" spans="1:3">
      <c r="A68" s="6"/>
      <c r="B68" s="3" t="s">
        <v>40</v>
      </c>
      <c r="C68" s="15">
        <v>35252</v>
      </c>
    </row>
    <row r="69" spans="1:3">
      <c r="A69" s="6"/>
      <c r="B69" s="3"/>
      <c r="C69" s="15"/>
    </row>
    <row r="70" spans="1:3">
      <c r="A70" s="6" t="s">
        <v>45</v>
      </c>
      <c r="B70" s="3" t="s">
        <v>42</v>
      </c>
      <c r="C70" s="18">
        <v>90444</v>
      </c>
    </row>
    <row r="71" spans="1:3">
      <c r="A71" s="6"/>
      <c r="B71" s="3"/>
      <c r="C71" s="18"/>
    </row>
    <row r="72" spans="1:3">
      <c r="A72" s="6" t="s">
        <v>46</v>
      </c>
      <c r="B72" s="3" t="s">
        <v>8</v>
      </c>
      <c r="C72" s="15">
        <v>9753</v>
      </c>
    </row>
    <row r="73" spans="1:3">
      <c r="A73" s="6"/>
      <c r="B73" s="3" t="s">
        <v>39</v>
      </c>
      <c r="C73" s="15">
        <v>5698</v>
      </c>
    </row>
    <row r="74" spans="1:3">
      <c r="A74" s="6"/>
      <c r="B74" s="3"/>
      <c r="C74" s="15"/>
    </row>
    <row r="75" spans="1:3">
      <c r="A75" s="6" t="s">
        <v>47</v>
      </c>
      <c r="B75" s="3" t="s">
        <v>9</v>
      </c>
      <c r="C75" s="15">
        <v>7172</v>
      </c>
    </row>
    <row r="76" spans="1:3">
      <c r="A76" s="6"/>
      <c r="B76" s="3"/>
      <c r="C76" s="15"/>
    </row>
    <row r="77" spans="1:3">
      <c r="A77" s="6" t="s">
        <v>48</v>
      </c>
      <c r="B77" s="3" t="s">
        <v>10</v>
      </c>
      <c r="C77" s="15">
        <v>21284</v>
      </c>
    </row>
    <row r="78" spans="1:3">
      <c r="A78" s="6"/>
      <c r="B78" s="3"/>
      <c r="C78" s="15"/>
    </row>
    <row r="79" spans="1:3">
      <c r="A79" s="6"/>
      <c r="B79" s="23" t="s">
        <v>60</v>
      </c>
      <c r="C79" s="26">
        <f>SUM(C65:C78)</f>
        <v>757249</v>
      </c>
    </row>
    <row r="80" spans="1:3">
      <c r="A80" s="6"/>
      <c r="B80" s="23" t="s">
        <v>61</v>
      </c>
      <c r="C80" s="26">
        <v>629305</v>
      </c>
    </row>
    <row r="81" spans="1:3">
      <c r="A81" s="8" t="s">
        <v>3</v>
      </c>
      <c r="B81" s="9" t="s">
        <v>41</v>
      </c>
      <c r="C81" s="15"/>
    </row>
    <row r="82" spans="1:3">
      <c r="A82" s="2" t="s">
        <v>11</v>
      </c>
      <c r="B82" s="3" t="s">
        <v>12</v>
      </c>
      <c r="C82" s="15"/>
    </row>
    <row r="83" spans="1:3">
      <c r="A83" s="2"/>
      <c r="B83" s="3"/>
      <c r="C83" s="15"/>
    </row>
    <row r="84" spans="1:3">
      <c r="A84" s="6" t="s">
        <v>19</v>
      </c>
      <c r="B84" s="9" t="s">
        <v>6</v>
      </c>
      <c r="C84" s="15"/>
    </row>
    <row r="85" spans="1:3">
      <c r="A85" s="6"/>
      <c r="B85" s="3" t="s">
        <v>22</v>
      </c>
      <c r="C85" s="18">
        <v>230454</v>
      </c>
    </row>
    <row r="86" spans="1:3">
      <c r="A86" s="6"/>
      <c r="B86" s="3" t="s">
        <v>23</v>
      </c>
      <c r="C86" s="16">
        <v>40033</v>
      </c>
    </row>
    <row r="87" spans="1:3">
      <c r="A87" s="6"/>
      <c r="B87" s="3" t="s">
        <v>50</v>
      </c>
      <c r="C87" s="16">
        <v>4602</v>
      </c>
    </row>
    <row r="88" spans="1:3">
      <c r="A88" s="6"/>
      <c r="B88" s="3" t="s">
        <v>49</v>
      </c>
      <c r="C88" s="16">
        <v>2286</v>
      </c>
    </row>
    <row r="89" spans="1:3">
      <c r="A89" s="6"/>
      <c r="B89" s="3" t="s">
        <v>24</v>
      </c>
      <c r="C89" s="16">
        <v>10000</v>
      </c>
    </row>
    <row r="90" spans="1:3">
      <c r="A90" s="6"/>
      <c r="B90" s="3" t="s">
        <v>105</v>
      </c>
      <c r="C90" s="16">
        <v>9213</v>
      </c>
    </row>
    <row r="91" spans="1:3">
      <c r="A91" s="6" t="s">
        <v>20</v>
      </c>
      <c r="B91" s="9" t="s">
        <v>58</v>
      </c>
      <c r="C91" s="19">
        <v>98756</v>
      </c>
    </row>
    <row r="92" spans="1:3">
      <c r="A92" s="6"/>
      <c r="B92" s="3"/>
      <c r="C92" s="15"/>
    </row>
    <row r="93" spans="1:3">
      <c r="A93" s="6" t="s">
        <v>21</v>
      </c>
      <c r="B93" s="22" t="s">
        <v>51</v>
      </c>
      <c r="C93" s="18">
        <v>18572</v>
      </c>
    </row>
    <row r="94" spans="1:3">
      <c r="A94" s="6"/>
      <c r="B94" s="3"/>
      <c r="C94" s="15"/>
    </row>
    <row r="95" spans="1:3">
      <c r="A95" s="6" t="s">
        <v>53</v>
      </c>
      <c r="B95" s="9" t="s">
        <v>9</v>
      </c>
      <c r="C95" s="18">
        <v>7232</v>
      </c>
    </row>
    <row r="96" spans="1:3">
      <c r="A96" s="6"/>
      <c r="B96" s="3"/>
      <c r="C96" s="15"/>
    </row>
    <row r="97" spans="1:3">
      <c r="A97" s="6" t="s">
        <v>57</v>
      </c>
      <c r="B97" s="9" t="s">
        <v>10</v>
      </c>
      <c r="C97" s="18">
        <v>18181</v>
      </c>
    </row>
    <row r="98" spans="1:3">
      <c r="A98" s="6"/>
      <c r="B98" s="3"/>
      <c r="C98" s="15">
        <f>SUM(C85:C97)</f>
        <v>439329</v>
      </c>
    </row>
    <row r="99" spans="1:3">
      <c r="A99" s="6"/>
      <c r="B99" s="23" t="s">
        <v>52</v>
      </c>
      <c r="C99" s="26"/>
    </row>
    <row r="100" spans="1:3">
      <c r="A100" s="6" t="s">
        <v>13</v>
      </c>
      <c r="B100" s="3" t="s">
        <v>14</v>
      </c>
      <c r="C100" s="15"/>
    </row>
    <row r="101" spans="1:3">
      <c r="A101" s="7"/>
      <c r="B101" s="1" t="s">
        <v>2</v>
      </c>
      <c r="C101" s="15">
        <v>148500</v>
      </c>
    </row>
    <row r="102" spans="1:3">
      <c r="A102" s="7"/>
      <c r="B102" s="1" t="s">
        <v>38</v>
      </c>
      <c r="C102" s="15">
        <v>15848</v>
      </c>
    </row>
    <row r="103" spans="1:3">
      <c r="A103" s="7"/>
      <c r="B103" s="1"/>
      <c r="C103" s="15"/>
    </row>
    <row r="104" spans="1:3">
      <c r="A104" s="7"/>
      <c r="B104" s="1" t="s">
        <v>82</v>
      </c>
      <c r="C104" s="15">
        <v>120609</v>
      </c>
    </row>
    <row r="105" spans="1:3">
      <c r="A105" s="7"/>
      <c r="B105" s="1" t="s">
        <v>4</v>
      </c>
      <c r="C105" s="15">
        <v>16988</v>
      </c>
    </row>
    <row r="106" spans="1:3">
      <c r="A106" s="7"/>
      <c r="B106" s="1" t="s">
        <v>54</v>
      </c>
      <c r="C106" s="15">
        <v>14146</v>
      </c>
    </row>
    <row r="107" spans="1:3">
      <c r="A107" s="7"/>
      <c r="B107" s="1" t="s">
        <v>55</v>
      </c>
      <c r="C107" s="15">
        <v>4340</v>
      </c>
    </row>
    <row r="108" spans="1:3">
      <c r="A108" s="7"/>
      <c r="B108" s="1" t="s">
        <v>15</v>
      </c>
      <c r="C108" s="15"/>
    </row>
    <row r="109" spans="1:3">
      <c r="A109" s="7"/>
      <c r="B109" s="3" t="s">
        <v>16</v>
      </c>
      <c r="C109" s="15">
        <v>45435</v>
      </c>
    </row>
    <row r="110" spans="1:3">
      <c r="A110" s="7"/>
      <c r="B110" s="3" t="s">
        <v>86</v>
      </c>
      <c r="C110" s="15"/>
    </row>
    <row r="111" spans="1:3">
      <c r="A111" s="7"/>
      <c r="B111" s="9" t="s">
        <v>94</v>
      </c>
      <c r="C111" s="26">
        <f>SUM(C101:C110)</f>
        <v>365866</v>
      </c>
    </row>
    <row r="112" spans="1:3" hidden="1">
      <c r="A112" s="7"/>
      <c r="B112" s="9"/>
      <c r="C112" s="26"/>
    </row>
    <row r="113" spans="1:3">
      <c r="A113" s="7"/>
      <c r="B113" s="9" t="s">
        <v>95</v>
      </c>
      <c r="C113" s="26">
        <f>C79</f>
        <v>757249</v>
      </c>
    </row>
    <row r="114" spans="1:3">
      <c r="A114" s="1"/>
      <c r="B114" s="36" t="s">
        <v>96</v>
      </c>
      <c r="C114" s="26">
        <f>C98+C109+C111</f>
        <v>850630</v>
      </c>
    </row>
    <row r="115" spans="1:3">
      <c r="A115" s="1"/>
      <c r="B115" s="36" t="s">
        <v>97</v>
      </c>
      <c r="C115" s="26">
        <f>C113-C114</f>
        <v>-93381</v>
      </c>
    </row>
    <row r="119" spans="1:3">
      <c r="B119" t="s">
        <v>124</v>
      </c>
    </row>
    <row r="120" spans="1:3">
      <c r="A120" s="5"/>
      <c r="B120" s="37" t="s">
        <v>92</v>
      </c>
      <c r="C120" s="5"/>
    </row>
    <row r="121" spans="1:3">
      <c r="B121" s="5" t="s">
        <v>102</v>
      </c>
      <c r="C121" s="4"/>
    </row>
    <row r="122" spans="1:3">
      <c r="B122" s="5" t="s">
        <v>103</v>
      </c>
      <c r="C122" s="4"/>
    </row>
    <row r="123" spans="1:3">
      <c r="A123" s="2"/>
      <c r="B123" s="2" t="s">
        <v>5</v>
      </c>
      <c r="C123" s="2" t="s">
        <v>25</v>
      </c>
    </row>
    <row r="124" spans="1:3">
      <c r="A124" s="8" t="s">
        <v>1</v>
      </c>
      <c r="B124" s="9" t="s">
        <v>59</v>
      </c>
      <c r="C124" s="15"/>
    </row>
    <row r="125" spans="1:3">
      <c r="A125" s="21" t="s">
        <v>43</v>
      </c>
      <c r="B125" s="3" t="s">
        <v>7</v>
      </c>
      <c r="C125" s="15">
        <v>273069</v>
      </c>
    </row>
    <row r="126" spans="1:3">
      <c r="A126" s="21"/>
      <c r="B126" s="3"/>
      <c r="C126" s="15"/>
    </row>
    <row r="127" spans="1:3">
      <c r="A127" s="6" t="s">
        <v>44</v>
      </c>
      <c r="B127" s="3" t="s">
        <v>6</v>
      </c>
      <c r="C127" s="15">
        <v>248646</v>
      </c>
    </row>
    <row r="128" spans="1:3">
      <c r="A128" s="6"/>
      <c r="B128" s="3" t="s">
        <v>40</v>
      </c>
      <c r="C128" s="15">
        <v>32978</v>
      </c>
    </row>
    <row r="129" spans="1:3">
      <c r="A129" s="6"/>
      <c r="B129" s="3"/>
      <c r="C129" s="15"/>
    </row>
    <row r="130" spans="1:3">
      <c r="A130" s="6" t="s">
        <v>45</v>
      </c>
      <c r="B130" s="3" t="s">
        <v>42</v>
      </c>
      <c r="C130" s="18">
        <v>102755</v>
      </c>
    </row>
    <row r="131" spans="1:3">
      <c r="A131" s="6"/>
      <c r="B131" s="3"/>
      <c r="C131" s="18"/>
    </row>
    <row r="132" spans="1:3">
      <c r="A132" s="6" t="s">
        <v>46</v>
      </c>
      <c r="B132" s="3" t="s">
        <v>8</v>
      </c>
      <c r="C132" s="15">
        <v>9759</v>
      </c>
    </row>
    <row r="133" spans="1:3">
      <c r="A133" s="6"/>
      <c r="B133" s="3" t="s">
        <v>39</v>
      </c>
      <c r="C133" s="15">
        <v>5776</v>
      </c>
    </row>
    <row r="134" spans="1:3">
      <c r="A134" s="6"/>
      <c r="B134" s="3"/>
      <c r="C134" s="15"/>
    </row>
    <row r="135" spans="1:3">
      <c r="A135" s="6" t="s">
        <v>47</v>
      </c>
      <c r="B135" s="3" t="s">
        <v>9</v>
      </c>
      <c r="C135" s="15">
        <v>6887</v>
      </c>
    </row>
    <row r="136" spans="1:3">
      <c r="A136" s="6"/>
      <c r="B136" s="3"/>
      <c r="C136" s="15"/>
    </row>
    <row r="137" spans="1:3">
      <c r="A137" s="6" t="s">
        <v>48</v>
      </c>
      <c r="B137" s="3" t="s">
        <v>10</v>
      </c>
      <c r="C137" s="15">
        <v>22208</v>
      </c>
    </row>
    <row r="138" spans="1:3">
      <c r="A138" s="6"/>
      <c r="B138" s="3"/>
      <c r="C138" s="15"/>
    </row>
    <row r="139" spans="1:3">
      <c r="A139" s="6"/>
      <c r="B139" s="23" t="s">
        <v>60</v>
      </c>
      <c r="C139" s="26">
        <f>SUM(C125:C138)</f>
        <v>702078</v>
      </c>
    </row>
    <row r="140" spans="1:3">
      <c r="A140" s="6"/>
      <c r="B140" s="23" t="s">
        <v>61</v>
      </c>
      <c r="C140" s="26">
        <v>709387</v>
      </c>
    </row>
    <row r="141" spans="1:3">
      <c r="A141" s="8" t="s">
        <v>3</v>
      </c>
      <c r="B141" s="9" t="s">
        <v>41</v>
      </c>
      <c r="C141" s="15"/>
    </row>
    <row r="142" spans="1:3">
      <c r="A142" s="2" t="s">
        <v>11</v>
      </c>
      <c r="B142" s="3" t="s">
        <v>12</v>
      </c>
      <c r="C142" s="15"/>
    </row>
    <row r="143" spans="1:3">
      <c r="A143" s="2"/>
      <c r="B143" s="3"/>
      <c r="C143" s="15"/>
    </row>
    <row r="144" spans="1:3">
      <c r="A144" s="6" t="s">
        <v>19</v>
      </c>
      <c r="B144" s="9" t="s">
        <v>6</v>
      </c>
      <c r="C144" s="15"/>
    </row>
    <row r="145" spans="1:3">
      <c r="A145" s="6"/>
      <c r="B145" s="41" t="s">
        <v>22</v>
      </c>
      <c r="C145" s="42">
        <v>164630</v>
      </c>
    </row>
    <row r="146" spans="1:3">
      <c r="A146" s="6"/>
      <c r="B146" s="45" t="s">
        <v>23</v>
      </c>
      <c r="C146" s="46">
        <v>40033</v>
      </c>
    </row>
    <row r="147" spans="1:3">
      <c r="A147" s="6"/>
      <c r="B147" s="45" t="s">
        <v>50</v>
      </c>
      <c r="C147" s="46">
        <v>4602</v>
      </c>
    </row>
    <row r="148" spans="1:3">
      <c r="A148" s="6"/>
      <c r="B148" s="45" t="s">
        <v>49</v>
      </c>
      <c r="C148" s="46">
        <v>2286</v>
      </c>
    </row>
    <row r="149" spans="1:3">
      <c r="A149" s="6"/>
      <c r="B149" s="45" t="s">
        <v>24</v>
      </c>
      <c r="C149" s="46">
        <v>0</v>
      </c>
    </row>
    <row r="150" spans="1:3">
      <c r="A150" s="6"/>
      <c r="B150" s="45" t="s">
        <v>105</v>
      </c>
      <c r="C150" s="46">
        <v>9213</v>
      </c>
    </row>
    <row r="151" spans="1:3">
      <c r="A151" s="6" t="s">
        <v>20</v>
      </c>
      <c r="B151" s="9" t="s">
        <v>58</v>
      </c>
      <c r="C151" s="19">
        <v>106559</v>
      </c>
    </row>
    <row r="152" spans="1:3">
      <c r="A152" s="6"/>
      <c r="B152" s="3"/>
      <c r="C152" s="15"/>
    </row>
    <row r="153" spans="1:3">
      <c r="A153" s="6" t="s">
        <v>21</v>
      </c>
      <c r="B153" s="22" t="s">
        <v>51</v>
      </c>
      <c r="C153" s="18">
        <v>19915</v>
      </c>
    </row>
    <row r="154" spans="1:3">
      <c r="A154" s="6"/>
      <c r="B154" s="3"/>
      <c r="C154" s="15"/>
    </row>
    <row r="155" spans="1:3">
      <c r="A155" s="6" t="s">
        <v>53</v>
      </c>
      <c r="B155" s="9" t="s">
        <v>9</v>
      </c>
      <c r="C155" s="18">
        <v>8871</v>
      </c>
    </row>
    <row r="156" spans="1:3">
      <c r="A156" s="6"/>
      <c r="B156" s="3"/>
      <c r="C156" s="15"/>
    </row>
    <row r="157" spans="1:3">
      <c r="A157" s="6" t="s">
        <v>57</v>
      </c>
      <c r="B157" s="9" t="s">
        <v>10</v>
      </c>
      <c r="C157" s="18">
        <v>17667</v>
      </c>
    </row>
    <row r="158" spans="1:3">
      <c r="A158" s="6"/>
      <c r="B158" s="3"/>
      <c r="C158" s="44">
        <f>SUM(C145:C157)</f>
        <v>373776</v>
      </c>
    </row>
    <row r="159" spans="1:3">
      <c r="A159" s="6"/>
      <c r="B159" s="23" t="s">
        <v>52</v>
      </c>
      <c r="C159" s="26"/>
    </row>
    <row r="160" spans="1:3">
      <c r="A160" s="6" t="s">
        <v>13</v>
      </c>
      <c r="B160" s="3" t="s">
        <v>14</v>
      </c>
      <c r="C160" s="15"/>
    </row>
    <row r="161" spans="1:3">
      <c r="A161" s="7"/>
      <c r="B161" s="1" t="s">
        <v>2</v>
      </c>
      <c r="C161" s="15">
        <v>163918</v>
      </c>
    </row>
    <row r="162" spans="1:3">
      <c r="A162" s="7"/>
      <c r="B162" s="1" t="s">
        <v>38</v>
      </c>
      <c r="C162" s="15">
        <v>19672</v>
      </c>
    </row>
    <row r="163" spans="1:3">
      <c r="A163" s="7"/>
      <c r="B163" s="1"/>
      <c r="C163" s="15"/>
    </row>
    <row r="164" spans="1:3">
      <c r="A164" s="7"/>
      <c r="B164" s="1" t="s">
        <v>82</v>
      </c>
      <c r="C164" s="15">
        <v>97169</v>
      </c>
    </row>
    <row r="165" spans="1:3">
      <c r="A165" s="7"/>
      <c r="B165" s="1" t="s">
        <v>4</v>
      </c>
      <c r="C165" s="15">
        <v>11242</v>
      </c>
    </row>
    <row r="166" spans="1:3">
      <c r="A166" s="7"/>
      <c r="B166" s="1" t="s">
        <v>54</v>
      </c>
      <c r="C166" s="15">
        <v>30671</v>
      </c>
    </row>
    <row r="167" spans="1:3">
      <c r="A167" s="7"/>
      <c r="B167" s="1" t="s">
        <v>55</v>
      </c>
      <c r="C167" s="15">
        <v>3724</v>
      </c>
    </row>
    <row r="168" spans="1:3">
      <c r="A168" s="7"/>
      <c r="B168" s="1" t="s">
        <v>15</v>
      </c>
      <c r="C168" s="15"/>
    </row>
    <row r="169" spans="1:3">
      <c r="A169" s="7"/>
      <c r="B169" s="3" t="s">
        <v>16</v>
      </c>
      <c r="C169" s="44">
        <v>42125</v>
      </c>
    </row>
    <row r="170" spans="1:3">
      <c r="A170" s="7"/>
      <c r="B170" s="3" t="s">
        <v>86</v>
      </c>
      <c r="C170" s="15"/>
    </row>
    <row r="171" spans="1:3">
      <c r="A171" s="7"/>
      <c r="B171" s="9" t="s">
        <v>94</v>
      </c>
      <c r="C171" s="26">
        <f>SUM(C161:C170)</f>
        <v>368521</v>
      </c>
    </row>
    <row r="172" spans="1:3">
      <c r="A172" s="7"/>
      <c r="B172" s="9"/>
      <c r="C172" s="26"/>
    </row>
    <row r="173" spans="1:3">
      <c r="A173" s="7"/>
      <c r="B173" s="9" t="s">
        <v>95</v>
      </c>
      <c r="C173" s="26">
        <f>C139</f>
        <v>702078</v>
      </c>
    </row>
    <row r="174" spans="1:3">
      <c r="A174" s="1"/>
      <c r="B174" s="36" t="s">
        <v>96</v>
      </c>
      <c r="C174" s="26">
        <f>C158+C169+C171</f>
        <v>784422</v>
      </c>
    </row>
    <row r="175" spans="1:3">
      <c r="A175" s="1"/>
      <c r="B175" s="36" t="s">
        <v>97</v>
      </c>
      <c r="C175" s="26">
        <f>C173-C174</f>
        <v>-82344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Лист6</vt:lpstr>
      <vt:lpstr>Лист5</vt:lpstr>
      <vt:lpstr>Лист8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2012-02-06T07:59:20Z</cp:lastPrinted>
  <dcterms:created xsi:type="dcterms:W3CDTF">1996-10-08T23:32:33Z</dcterms:created>
  <dcterms:modified xsi:type="dcterms:W3CDTF">2012-04-16T05:18:40Z</dcterms:modified>
</cp:coreProperties>
</file>