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1" sheetId="1" r:id="rId4"/>
    <sheet name="Лист2" sheetId="2" state="hidden" r:id="rId5"/>
  </sheets>
  <calcPr calcId="124519"/>
</workbook>
</file>

<file path=xl/calcChain.xml><?xml version="1.0" encoding="utf-8"?>
<calcChain xmlns="http://schemas.openxmlformats.org/spreadsheetml/2006/main">
  <c r="N10" i="1"/>
  <c r="N9"/>
  <c r="P27"/>
  <c r="P28"/>
  <c r="P29"/>
  <c r="P30"/>
  <c r="P26"/>
  <c r="P23"/>
  <c r="P22"/>
  <c r="P21"/>
  <c r="P20"/>
  <c r="P19"/>
  <c r="P8"/>
  <c r="P9"/>
  <c r="P10"/>
  <c r="P11"/>
  <c r="P12"/>
  <c r="P14"/>
  <c r="P7"/>
  <c r="P31" l="1"/>
  <c r="P24"/>
  <c r="E13"/>
  <c r="E15" s="1"/>
  <c r="F13"/>
  <c r="G13"/>
  <c r="G15" s="1"/>
  <c r="H13"/>
  <c r="H15" s="1"/>
  <c r="I13"/>
  <c r="I15" s="1"/>
  <c r="J13"/>
  <c r="J15" s="1"/>
  <c r="K13"/>
  <c r="K15" s="1"/>
  <c r="L13"/>
  <c r="L15" s="1"/>
  <c r="M13"/>
  <c r="M15" s="1"/>
  <c r="N13"/>
  <c r="N15" s="1"/>
  <c r="O13"/>
  <c r="O15" s="1"/>
  <c r="D13"/>
  <c r="D15" s="1"/>
  <c r="C171" i="2"/>
  <c r="C158"/>
  <c r="C174"/>
  <c r="C139"/>
  <c r="C173"/>
  <c r="C175"/>
  <c r="C42"/>
  <c r="C52" s="1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 s="1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O22"/>
  <c r="D22"/>
  <c r="E22"/>
  <c r="F22"/>
  <c r="G22"/>
  <c r="H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C27"/>
  <c r="D30"/>
  <c r="E30"/>
  <c r="F30"/>
  <c r="G30"/>
  <c r="H30"/>
  <c r="I30"/>
  <c r="J30"/>
  <c r="K30"/>
  <c r="L30"/>
  <c r="M30"/>
  <c r="N30"/>
  <c r="O29"/>
  <c r="G30" i="6"/>
  <c r="G31"/>
  <c r="G32"/>
  <c r="C22"/>
  <c r="C54"/>
  <c r="D22"/>
  <c r="E22"/>
  <c r="E54"/>
  <c r="F22"/>
  <c r="G22"/>
  <c r="G23"/>
  <c r="G24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G43"/>
  <c r="E43"/>
  <c r="F43"/>
  <c r="G44"/>
  <c r="G45"/>
  <c r="G46"/>
  <c r="G47"/>
  <c r="G48"/>
  <c r="G49"/>
  <c r="G51"/>
  <c r="G52"/>
  <c r="G53"/>
  <c r="D54"/>
  <c r="F54"/>
  <c r="F56"/>
  <c r="G55"/>
  <c r="D56"/>
  <c r="G8"/>
  <c r="C56"/>
  <c r="C50" i="2"/>
  <c r="E56" i="6"/>
  <c r="G56"/>
  <c r="G54"/>
  <c r="D23" i="5"/>
  <c r="E23"/>
  <c r="D27"/>
  <c r="E27"/>
  <c r="F23"/>
  <c r="D28"/>
  <c r="E28"/>
  <c r="G23"/>
  <c r="F27"/>
  <c r="F28"/>
  <c r="G27"/>
  <c r="H23"/>
  <c r="I23"/>
  <c r="H27"/>
  <c r="G28"/>
  <c r="J23"/>
  <c r="I27"/>
  <c r="H28"/>
  <c r="J27"/>
  <c r="K23"/>
  <c r="I28"/>
  <c r="J28"/>
  <c r="K27"/>
  <c r="L23"/>
  <c r="K28"/>
  <c r="M23"/>
  <c r="L27"/>
  <c r="L28"/>
  <c r="N23"/>
  <c r="N27"/>
  <c r="O27"/>
  <c r="M27"/>
  <c r="M28"/>
  <c r="N28"/>
  <c r="P13" i="1" l="1"/>
  <c r="P33" s="1"/>
  <c r="F15"/>
  <c r="P15" s="1"/>
  <c r="C55" i="2"/>
  <c r="C56" s="1"/>
</calcChain>
</file>

<file path=xl/sharedStrings.xml><?xml version="1.0" encoding="utf-8"?>
<sst xmlns="http://schemas.openxmlformats.org/spreadsheetml/2006/main" count="390" uniqueCount="157">
  <si>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</si>
  <si>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</si>
  <si>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</si>
  <si>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</si>
  <si>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</si>
  <si>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</si>
  <si>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</si>
  <si>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</si>
  <si>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</si>
  <si>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</si>
  <si>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</si>
  <si>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</si>
  <si>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</si>
  <si>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</si>
  <si>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</si>
  <si>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</si>
  <si>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</si>
  <si>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</si>
  <si>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</si>
  <si>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</si>
  <si>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</si>
  <si>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</si>
  <si>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</si>
  <si>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</si>
  <si>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</si>
  <si>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</si>
  <si>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</si>
  <si>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</si>
  <si>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</si>
  <si>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</si>
  <si>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</si>
  <si>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</si>
  <si>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</si>
  <si>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</si>
  <si>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</si>
  <si>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</si>
  <si>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</si>
  <si>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</si>
  <si>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</si>
  <si>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</si>
  <si>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</si>
  <si>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</si>
  <si>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</si>
  <si>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</si>
  <si>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</si>
  <si>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</si>
  <si>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</si>
  <si>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</si>
  <si>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</si>
  <si>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</si>
  <si>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</si>
  <si>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</si>
  <si>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</si>
  <si>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</si>
  <si>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</si>
  <si>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</si>
  <si>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</si>
  <si>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</si>
  <si>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</si>
  <si>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</si>
  <si>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</si>
  <si>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</si>
  <si>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</si>
  <si>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</si>
  <si>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</si>
  <si>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</si>
  <si>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</si>
  <si>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</si>
  <si>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</si>
  <si>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</si>
  <si>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</si>
  <si>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</si>
  <si>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</si>
  <si>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</si>
  <si>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</si>
  <si>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</si>
  <si>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</si>
  <si>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</si>
  <si>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</si>
  <si>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</si>
  <si>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</si>
  <si>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</si>
  <si>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</si>
  <si>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</si>
  <si>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</si>
  <si>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</si>
  <si>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</si>
  <si>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</si>
  <si>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</si>
  <si>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</si>
  <si>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</si>
  <si>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</si>
  <si>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</si>
  <si>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</si>
  <si>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</si>
  <si>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</si>
  <si>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</si>
  <si>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</si>
  <si>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</si>
  <si>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</si>
  <si>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</si>
  <si>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</si>
  <si>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</si>
  <si>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</si>
  <si>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</si>
  <si>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</si>
  <si>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</si>
  <si>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</si>
  <si>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</si>
  <si>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</si>
  <si>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</si>
  <si>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</si>
  <si>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</si>
  <si>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</si>
  <si>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</si>
  <si>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</si>
  <si>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</si>
  <si>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</si>
  <si>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</si>
  <si>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</si>
  <si>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</si>
  <si>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</si>
  <si>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</si>
  <si>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</si>
  <si>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>Всего оплачено (собств.)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</si>
  <si>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</si>
  <si>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</si>
  <si>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</si>
  <si>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</si>
  <si>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</si>
  <si>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           о затратах по предоставлению коммунальных услуг и эксплуатации жилого дома </t>
  </si>
  <si>
    <t>апрель</t>
  </si>
  <si>
    <t>февраль</t>
  </si>
  <si>
    <t>Директор ООО "Сервис - Лайн"</t>
  </si>
  <si>
    <t>Логашева Т.В.</t>
  </si>
  <si>
    <t>холодная вода</t>
  </si>
  <si>
    <t>долг/переплата</t>
  </si>
  <si>
    <t>отопление</t>
  </si>
  <si>
    <t>всего начислено</t>
  </si>
  <si>
    <t>коммунальные услуги:</t>
  </si>
  <si>
    <t>ИТОГО</t>
  </si>
  <si>
    <t>водоотведение</t>
  </si>
  <si>
    <t>Горячее водоснабженине</t>
  </si>
  <si>
    <t>горячее водоснабжение</t>
  </si>
  <si>
    <t>стоки(очистка,)</t>
  </si>
  <si>
    <t>стоки</t>
  </si>
  <si>
    <t>очистка стоков,водоотведение</t>
  </si>
  <si>
    <t>Содержание жил. Фонда</t>
  </si>
  <si>
    <t>Управление</t>
  </si>
  <si>
    <t>Тех.обслуживание</t>
  </si>
  <si>
    <t>Текущ. Ремонт (подряды)</t>
  </si>
  <si>
    <t>итого</t>
  </si>
  <si>
    <t>итого по дому</t>
  </si>
  <si>
    <t>долг 2010г.</t>
  </si>
  <si>
    <t xml:space="preserve">                                            № 105 по ул. Октябрьская за период с 01.01.2011 года по 31.12.2011г.-площадь по л.с.499,8</t>
  </si>
  <si>
    <t>Обслуживание приборов учета</t>
  </si>
  <si>
    <t>Аварийная служба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</si>
</sst>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Fill="1"/>
    <xf numFmtId="1" fontId="1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5" fillId="0" borderId="0" xfId="0" applyFont="1"/>
    <xf numFmtId="4" fontId="13" fillId="0" borderId="1" xfId="0" applyNumberFormat="1" applyFont="1" applyFill="1" applyBorder="1" applyAlignment="1"/>
    <xf numFmtId="0" fontId="13" fillId="0" borderId="0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18" fillId="3" borderId="1" xfId="0" applyFont="1" applyFill="1" applyBorder="1" applyAlignment="1">
      <alignment horizontal="left"/>
    </xf>
    <xf numFmtId="0" fontId="0" fillId="0" borderId="0" xfId="0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49" fontId="16" fillId="0" borderId="1" xfId="0" applyNumberFormat="1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9" fillId="0" borderId="0" xfId="0" applyFont="1"/>
    <xf numFmtId="49" fontId="8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/>
    <xf numFmtId="0" fontId="16" fillId="0" borderId="0" xfId="0" applyFont="1" applyBorder="1"/>
    <xf numFmtId="0" fontId="15" fillId="0" borderId="0" xfId="0" applyFont="1" applyFill="1" applyBorder="1"/>
    <xf numFmtId="1" fontId="13" fillId="0" borderId="0" xfId="0" applyNumberFormat="1" applyFont="1" applyFill="1" applyBorder="1"/>
    <xf numFmtId="0" fontId="3" fillId="0" borderId="0" xfId="0" applyFont="1"/>
    <xf numFmtId="0" fontId="0" fillId="0" borderId="3" xfId="0" applyBorder="1"/>
    <xf numFmtId="1" fontId="18" fillId="0" borderId="1" xfId="0" applyNumberFormat="1" applyFont="1" applyFill="1" applyBorder="1" applyAlignment="1">
      <alignment horizontal="right"/>
    </xf>
    <xf numFmtId="1" fontId="18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18" fillId="3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right"/>
    </xf>
    <xf numFmtId="1" fontId="15" fillId="3" borderId="1" xfId="0" applyNumberFormat="1" applyFont="1" applyFill="1" applyBorder="1" applyAlignment="1">
      <alignment horizontal="right"/>
    </xf>
    <xf numFmtId="1" fontId="15" fillId="0" borderId="1" xfId="0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3" fillId="0" borderId="1" xfId="0" applyFont="1" applyFill="1" applyBorder="1"/>
    <xf numFmtId="1" fontId="15" fillId="0" borderId="4" xfId="0" applyNumberFormat="1" applyFont="1" applyFill="1" applyBorder="1" applyAlignment="1">
      <alignment horizontal="right"/>
    </xf>
    <xf numFmtId="1" fontId="15" fillId="4" borderId="1" xfId="0" applyNumberFormat="1" applyFont="1" applyFill="1" applyBorder="1" applyAlignment="1">
      <alignment horizontal="right"/>
    </xf>
    <xf numFmtId="0" fontId="18" fillId="5" borderId="1" xfId="0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right"/>
    </xf>
    <xf numFmtId="1" fontId="3" fillId="5" borderId="1" xfId="0" applyNumberFormat="1" applyFont="1" applyFill="1" applyBorder="1" applyAlignment="1">
      <alignment horizontal="right"/>
    </xf>
    <xf numFmtId="1" fontId="20" fillId="0" borderId="1" xfId="0" applyNumberFormat="1" applyFont="1" applyBorder="1" applyAlignment="1">
      <alignment horizontal="right"/>
    </xf>
    <xf numFmtId="1" fontId="20" fillId="0" borderId="1" xfId="0" applyNumberFormat="1" applyFont="1" applyFill="1" applyBorder="1" applyAlignment="1">
      <alignment horizontal="right"/>
    </xf>
    <xf numFmtId="1" fontId="15" fillId="5" borderId="1" xfId="0" applyNumberFormat="1" applyFont="1" applyFill="1" applyBorder="1" applyAlignment="1">
      <alignment horizontal="right"/>
    </xf>
    <xf numFmtId="0" fontId="0" fillId="5" borderId="1" xfId="0" applyFill="1" applyBorder="1"/>
    <xf numFmtId="1" fontId="18" fillId="4" borderId="1" xfId="0" applyNumberFormat="1" applyFont="1" applyFill="1" applyBorder="1" applyAlignment="1">
      <alignment horizontal="right"/>
    </xf>
    <xf numFmtId="1" fontId="3" fillId="6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0" fillId="0" borderId="1" xfId="0" applyFill="1" applyBorder="1"/>
    <xf numFmtId="0" fontId="15" fillId="0" borderId="1" xfId="0" applyFont="1" applyFill="1" applyBorder="1"/>
    <xf numFmtId="1" fontId="20" fillId="0" borderId="1" xfId="0" applyNumberFormat="1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98" t="s">
        <v>92</v>
      </c>
      <c r="C1" s="98"/>
      <c r="D1" s="98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98" t="s">
        <v>92</v>
      </c>
      <c r="C38" s="98"/>
      <c r="D38" s="98"/>
    </row>
    <row r="39" spans="2:4" ht="15">
      <c r="B39" s="33" t="s">
        <v>112</v>
      </c>
    </row>
    <row r="41" spans="2:4" ht="15.75">
      <c r="B41" s="32" t="s">
        <v>115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113</v>
      </c>
      <c r="C72" s="30">
        <v>3067.43</v>
      </c>
      <c r="D72" s="30"/>
    </row>
    <row r="73" spans="2:5" ht="15">
      <c r="B73" s="30" t="s">
        <v>118</v>
      </c>
      <c r="C73" s="30">
        <v>368.9</v>
      </c>
      <c r="D73" s="30"/>
    </row>
    <row r="74" spans="2:5" ht="15">
      <c r="B74" s="30" t="s">
        <v>119</v>
      </c>
      <c r="C74" s="30">
        <v>611.62</v>
      </c>
      <c r="D74" s="30"/>
    </row>
    <row r="75" spans="2:5" ht="15">
      <c r="B75" s="30" t="s">
        <v>120</v>
      </c>
      <c r="C75" s="30">
        <v>2480.11</v>
      </c>
      <c r="D75" s="30"/>
    </row>
    <row r="76" spans="2:5" ht="15">
      <c r="B76" s="30" t="s">
        <v>121</v>
      </c>
      <c r="C76" s="30">
        <v>6015.56</v>
      </c>
      <c r="D76" s="30"/>
    </row>
    <row r="77" spans="2:5" ht="15">
      <c r="B77" s="30" t="s">
        <v>122</v>
      </c>
      <c r="C77" s="30">
        <v>2160.7600000000002</v>
      </c>
      <c r="D77" s="30"/>
    </row>
    <row r="78" spans="2:5" ht="15">
      <c r="B78" s="30" t="s">
        <v>114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116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117</v>
      </c>
      <c r="C81" s="30">
        <v>0</v>
      </c>
      <c r="D81" s="30"/>
      <c r="E81" t="s">
        <v>116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111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99" t="s">
        <v>0</v>
      </c>
      <c r="B1" s="99"/>
      <c r="C1" s="99"/>
      <c r="D1" s="99"/>
      <c r="E1" s="99"/>
    </row>
    <row r="3" spans="1:7">
      <c r="A3" s="5" t="s">
        <v>17</v>
      </c>
      <c r="B3" s="5"/>
      <c r="C3" s="5"/>
      <c r="D3" s="5"/>
      <c r="E3" s="5"/>
    </row>
    <row r="4" spans="1:7">
      <c r="B4" s="5" t="s">
        <v>108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109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3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3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3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3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3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3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3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3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3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3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3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3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3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3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3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3">
        <f t="shared" si="0"/>
        <v>169427</v>
      </c>
    </row>
    <row r="24" spans="1:7">
      <c r="A24" s="2"/>
      <c r="B24" s="9" t="s">
        <v>110</v>
      </c>
      <c r="C24" s="10"/>
      <c r="D24" s="10"/>
      <c r="E24" s="10"/>
      <c r="F24" s="10"/>
      <c r="G24" s="43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3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3"/>
    </row>
    <row r="27" spans="1:7">
      <c r="A27" s="2"/>
      <c r="B27" s="3"/>
      <c r="C27" s="10"/>
      <c r="D27" s="10"/>
      <c r="E27" s="10"/>
      <c r="F27" s="10"/>
      <c r="G27" s="43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3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3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3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3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3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3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3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3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3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3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3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3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3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3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3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3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3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3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3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3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3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3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3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3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3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3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3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3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3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99" t="s">
        <v>0</v>
      </c>
      <c r="B1" s="99"/>
      <c r="C1" s="99"/>
      <c r="D1" s="99"/>
      <c r="E1" s="99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8"/>
  <sheetViews>
    <sheetView tabSelected="1" workbookViewId="0">
      <selection activeCell="M14" sqref="M14"/>
    </sheetView>
  </sheetViews>
  <sheetFormatPr defaultRowHeight="12.75"/>
  <cols>
    <col min="1" max="1" width="5.85546875" customWidth="1"/>
    <col min="2" max="2" width="28.140625" customWidth="1"/>
    <col min="3" max="4" width="6.42578125" customWidth="1"/>
    <col min="5" max="5" width="7.140625" customWidth="1"/>
    <col min="6" max="6" width="6.28515625" customWidth="1"/>
    <col min="7" max="9" width="7.140625" customWidth="1"/>
    <col min="10" max="10" width="6.28515625" customWidth="1"/>
    <col min="11" max="11" width="7.140625" customWidth="1"/>
    <col min="12" max="12" width="6.28515625" customWidth="1"/>
    <col min="13" max="13" width="7.5703125" customWidth="1"/>
    <col min="14" max="14" width="8" customWidth="1"/>
    <col min="15" max="15" width="7.85546875" customWidth="1"/>
  </cols>
  <sheetData>
    <row r="1" spans="1:16">
      <c r="A1" s="101"/>
      <c r="B1" s="101"/>
      <c r="C1" s="101"/>
      <c r="D1" s="101"/>
      <c r="E1" s="101"/>
      <c r="F1" s="101"/>
      <c r="G1" s="101"/>
      <c r="H1" s="47"/>
      <c r="I1" s="47"/>
      <c r="J1" s="47"/>
      <c r="K1" s="47"/>
      <c r="L1" s="47"/>
      <c r="M1" s="47"/>
      <c r="N1" s="51"/>
      <c r="O1" s="51"/>
    </row>
    <row r="2" spans="1:16" ht="15.7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>
      <c r="A3" s="103" t="s">
        <v>130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>
      <c r="A4" s="104" t="s">
        <v>154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22.5">
      <c r="A5" s="59"/>
      <c r="B5" s="59" t="s">
        <v>5</v>
      </c>
      <c r="C5" s="80" t="s">
        <v>153</v>
      </c>
      <c r="D5" s="60" t="s">
        <v>107</v>
      </c>
      <c r="E5" s="60" t="s">
        <v>132</v>
      </c>
      <c r="F5" s="60" t="s">
        <v>32</v>
      </c>
      <c r="G5" s="60" t="s">
        <v>131</v>
      </c>
      <c r="H5" s="60" t="s">
        <v>34</v>
      </c>
      <c r="I5" s="60" t="s">
        <v>35</v>
      </c>
      <c r="J5" s="59" t="s">
        <v>36</v>
      </c>
      <c r="K5" s="60" t="s">
        <v>125</v>
      </c>
      <c r="L5" s="60" t="s">
        <v>126</v>
      </c>
      <c r="M5" s="59" t="s">
        <v>127</v>
      </c>
      <c r="N5" s="60" t="s">
        <v>128</v>
      </c>
      <c r="O5" s="59" t="s">
        <v>129</v>
      </c>
      <c r="P5" s="60" t="s">
        <v>25</v>
      </c>
    </row>
    <row r="6" spans="1:16">
      <c r="A6" s="59" t="s">
        <v>1</v>
      </c>
      <c r="B6" s="50" t="s">
        <v>59</v>
      </c>
      <c r="C6" s="50"/>
      <c r="D6" s="50"/>
      <c r="E6" s="52"/>
      <c r="F6" s="52"/>
      <c r="G6" s="49"/>
      <c r="H6" s="49"/>
      <c r="I6" s="49"/>
      <c r="J6" s="49"/>
      <c r="K6" s="56"/>
      <c r="L6" s="49"/>
      <c r="M6" s="39"/>
      <c r="N6" s="10"/>
      <c r="O6" s="48"/>
      <c r="P6" s="27"/>
    </row>
    <row r="7" spans="1:16">
      <c r="A7" s="64" t="s">
        <v>43</v>
      </c>
      <c r="B7" s="54" t="s">
        <v>7</v>
      </c>
      <c r="C7" s="54"/>
      <c r="D7" s="76">
        <v>3166.33</v>
      </c>
      <c r="E7" s="76">
        <v>3166.33</v>
      </c>
      <c r="F7" s="76">
        <v>3166.33</v>
      </c>
      <c r="G7" s="76">
        <v>3166.33</v>
      </c>
      <c r="H7" s="76">
        <v>3383.65</v>
      </c>
      <c r="I7" s="76">
        <v>2593.61</v>
      </c>
      <c r="J7" s="76">
        <v>3095.25</v>
      </c>
      <c r="K7" s="76">
        <v>3095.25</v>
      </c>
      <c r="L7" s="76">
        <v>3095.25</v>
      </c>
      <c r="M7" s="84">
        <v>3095.25</v>
      </c>
      <c r="N7" s="84">
        <v>3095.25</v>
      </c>
      <c r="O7" s="84">
        <v>3095.89</v>
      </c>
      <c r="P7" s="73">
        <f>SUM(D7:O7)</f>
        <v>37214.720000000001</v>
      </c>
    </row>
    <row r="8" spans="1:16">
      <c r="A8" s="64"/>
      <c r="B8" s="54" t="s">
        <v>135</v>
      </c>
      <c r="C8" s="54"/>
      <c r="D8" s="76">
        <v>573.20000000000005</v>
      </c>
      <c r="E8" s="76">
        <v>673.51</v>
      </c>
      <c r="F8" s="76">
        <v>386.91</v>
      </c>
      <c r="G8" s="76">
        <v>601.86</v>
      </c>
      <c r="H8" s="76">
        <v>759.49</v>
      </c>
      <c r="I8" s="76">
        <v>831.13</v>
      </c>
      <c r="J8" s="76">
        <v>630.52</v>
      </c>
      <c r="K8" s="76">
        <v>186.3</v>
      </c>
      <c r="L8" s="76">
        <v>687.84</v>
      </c>
      <c r="M8" s="71">
        <v>573.20000000000005</v>
      </c>
      <c r="N8" s="72">
        <v>902.79</v>
      </c>
      <c r="O8" s="72">
        <v>415.57</v>
      </c>
      <c r="P8" s="73">
        <f t="shared" ref="P8:P15" si="0">SUM(D8:O8)</f>
        <v>7222.3200000000006</v>
      </c>
    </row>
    <row r="9" spans="1:16">
      <c r="A9" s="64"/>
      <c r="B9" s="54" t="s">
        <v>141</v>
      </c>
      <c r="C9" s="54"/>
      <c r="D9" s="76">
        <v>404.26</v>
      </c>
      <c r="E9" s="76">
        <v>431.3</v>
      </c>
      <c r="F9" s="76">
        <v>306.02</v>
      </c>
      <c r="G9" s="76">
        <v>422.22</v>
      </c>
      <c r="H9" s="76">
        <v>481.24</v>
      </c>
      <c r="I9" s="76">
        <v>385.9</v>
      </c>
      <c r="J9" s="76">
        <v>308.72000000000003</v>
      </c>
      <c r="K9" s="76">
        <v>376.82</v>
      </c>
      <c r="L9" s="76">
        <v>458.54</v>
      </c>
      <c r="M9" s="71">
        <v>326.88</v>
      </c>
      <c r="N9" s="72">
        <f>204.3+286.02</f>
        <v>490.32</v>
      </c>
      <c r="O9" s="72">
        <v>258.77999999999997</v>
      </c>
      <c r="P9" s="73">
        <f t="shared" si="0"/>
        <v>4651</v>
      </c>
    </row>
    <row r="10" spans="1:16">
      <c r="A10" s="64"/>
      <c r="B10" s="54" t="s">
        <v>144</v>
      </c>
      <c r="C10" s="54"/>
      <c r="D10" s="76">
        <v>531.33000000000004</v>
      </c>
      <c r="E10" s="76">
        <v>567.15</v>
      </c>
      <c r="F10" s="76">
        <v>376.11</v>
      </c>
      <c r="G10" s="76">
        <v>555.21</v>
      </c>
      <c r="H10" s="76">
        <v>632.82000000000005</v>
      </c>
      <c r="I10" s="76">
        <v>507.45</v>
      </c>
      <c r="J10" s="76">
        <v>405.96</v>
      </c>
      <c r="K10" s="76">
        <v>495.51</v>
      </c>
      <c r="L10" s="76">
        <v>602.97</v>
      </c>
      <c r="M10" s="71">
        <v>429.84</v>
      </c>
      <c r="N10" s="72">
        <f>268.65+376.11</f>
        <v>644.76</v>
      </c>
      <c r="O10" s="72">
        <v>340.29</v>
      </c>
      <c r="P10" s="73">
        <f t="shared" si="0"/>
        <v>6089.4000000000005</v>
      </c>
    </row>
    <row r="11" spans="1:16">
      <c r="A11" s="64"/>
      <c r="B11" s="54" t="s">
        <v>137</v>
      </c>
      <c r="C11" s="54"/>
      <c r="D11" s="76">
        <v>17408.04</v>
      </c>
      <c r="E11" s="76">
        <v>19867.07</v>
      </c>
      <c r="F11" s="76">
        <v>19867.07</v>
      </c>
      <c r="G11" s="76">
        <v>13244.7</v>
      </c>
      <c r="H11" s="76">
        <v>19132.36</v>
      </c>
      <c r="I11" s="76">
        <v>0</v>
      </c>
      <c r="J11" s="76">
        <v>0</v>
      </c>
      <c r="K11" s="76">
        <v>0</v>
      </c>
      <c r="L11" s="76">
        <v>1324.49</v>
      </c>
      <c r="M11" s="71">
        <v>5487.84</v>
      </c>
      <c r="N11" s="72">
        <v>13559.58</v>
      </c>
      <c r="O11" s="72">
        <v>15003.98</v>
      </c>
      <c r="P11" s="93">
        <f t="shared" si="0"/>
        <v>124895.13</v>
      </c>
    </row>
    <row r="12" spans="1:16">
      <c r="A12" s="64"/>
      <c r="B12" s="54" t="s">
        <v>142</v>
      </c>
      <c r="C12" s="54"/>
      <c r="D12" s="76">
        <v>4596.6899999999996</v>
      </c>
      <c r="E12" s="76">
        <v>3655.47</v>
      </c>
      <c r="F12" s="76">
        <v>3377.16</v>
      </c>
      <c r="G12" s="76">
        <v>4784.3100000000004</v>
      </c>
      <c r="H12" s="76">
        <v>4971.93</v>
      </c>
      <c r="I12" s="76">
        <v>4316.21</v>
      </c>
      <c r="J12" s="76">
        <v>5721.49</v>
      </c>
      <c r="K12" s="76">
        <v>4690.5</v>
      </c>
      <c r="L12" s="76">
        <v>4690.5</v>
      </c>
      <c r="M12" s="86">
        <v>3001.92</v>
      </c>
      <c r="N12" s="72">
        <v>4221.45</v>
      </c>
      <c r="O12" s="72">
        <v>2626.68</v>
      </c>
      <c r="P12" s="93">
        <f t="shared" si="0"/>
        <v>50654.31</v>
      </c>
    </row>
    <row r="13" spans="1:16">
      <c r="A13" s="64"/>
      <c r="B13" s="54" t="s">
        <v>138</v>
      </c>
      <c r="C13" s="54"/>
      <c r="D13" s="76">
        <f>SUM(D7:D12)</f>
        <v>26679.85</v>
      </c>
      <c r="E13" s="76">
        <f t="shared" ref="E13:O13" si="1">SUM(E7:E12)</f>
        <v>28360.83</v>
      </c>
      <c r="F13" s="76">
        <f t="shared" si="1"/>
        <v>27479.599999999999</v>
      </c>
      <c r="G13" s="76">
        <f t="shared" si="1"/>
        <v>22774.63</v>
      </c>
      <c r="H13" s="76">
        <f t="shared" si="1"/>
        <v>29361.49</v>
      </c>
      <c r="I13" s="76">
        <f t="shared" si="1"/>
        <v>8634.2999999999993</v>
      </c>
      <c r="J13" s="76">
        <f t="shared" si="1"/>
        <v>10161.939999999999</v>
      </c>
      <c r="K13" s="76">
        <f t="shared" si="1"/>
        <v>8844.380000000001</v>
      </c>
      <c r="L13" s="76">
        <f t="shared" si="1"/>
        <v>10859.59</v>
      </c>
      <c r="M13" s="76">
        <f t="shared" si="1"/>
        <v>12914.93</v>
      </c>
      <c r="N13" s="76">
        <f t="shared" si="1"/>
        <v>22914.15</v>
      </c>
      <c r="O13" s="76">
        <f t="shared" si="1"/>
        <v>21741.19</v>
      </c>
      <c r="P13" s="73">
        <f t="shared" si="0"/>
        <v>230726.87999999998</v>
      </c>
    </row>
    <row r="14" spans="1:16">
      <c r="A14" s="62"/>
      <c r="B14" s="57" t="s">
        <v>124</v>
      </c>
      <c r="C14" s="57"/>
      <c r="D14" s="83">
        <v>12182.82</v>
      </c>
      <c r="E14" s="77">
        <v>21554.62</v>
      </c>
      <c r="F14" s="77">
        <v>25490.23</v>
      </c>
      <c r="G14" s="77">
        <v>26340.43</v>
      </c>
      <c r="H14" s="77">
        <v>21450.6</v>
      </c>
      <c r="I14" s="74">
        <v>31406.52</v>
      </c>
      <c r="J14" s="74">
        <v>19331.61</v>
      </c>
      <c r="K14" s="74">
        <v>12301.12</v>
      </c>
      <c r="L14" s="74">
        <v>5284.92</v>
      </c>
      <c r="M14" s="74">
        <v>7553.3</v>
      </c>
      <c r="N14" s="74">
        <v>16498.560000000001</v>
      </c>
      <c r="O14" s="74">
        <v>19944.599999999999</v>
      </c>
      <c r="P14" s="73">
        <f t="shared" si="0"/>
        <v>219339.33000000002</v>
      </c>
    </row>
    <row r="15" spans="1:16">
      <c r="A15" s="59"/>
      <c r="B15" s="54" t="s">
        <v>136</v>
      </c>
      <c r="C15" s="54"/>
      <c r="D15" s="72">
        <f>D13-D14</f>
        <v>14497.029999999999</v>
      </c>
      <c r="E15" s="72">
        <f t="shared" ref="E15:O15" si="2">E13-E14</f>
        <v>6806.2100000000028</v>
      </c>
      <c r="F15" s="72">
        <f t="shared" si="2"/>
        <v>1989.369999999999</v>
      </c>
      <c r="G15" s="72">
        <f t="shared" si="2"/>
        <v>-3565.7999999999993</v>
      </c>
      <c r="H15" s="72">
        <f t="shared" si="2"/>
        <v>7910.8900000000031</v>
      </c>
      <c r="I15" s="72">
        <f t="shared" si="2"/>
        <v>-22772.22</v>
      </c>
      <c r="J15" s="72">
        <f t="shared" si="2"/>
        <v>-9169.6700000000019</v>
      </c>
      <c r="K15" s="72">
        <f t="shared" si="2"/>
        <v>-3456.74</v>
      </c>
      <c r="L15" s="72">
        <f t="shared" si="2"/>
        <v>5574.67</v>
      </c>
      <c r="M15" s="72">
        <f t="shared" si="2"/>
        <v>5361.63</v>
      </c>
      <c r="N15" s="72">
        <f t="shared" si="2"/>
        <v>6415.59</v>
      </c>
      <c r="O15" s="72">
        <f t="shared" si="2"/>
        <v>1796.5900000000001</v>
      </c>
      <c r="P15" s="73">
        <f t="shared" si="0"/>
        <v>11387.550000000003</v>
      </c>
    </row>
    <row r="16" spans="1:16">
      <c r="A16" s="59"/>
      <c r="B16" s="54"/>
      <c r="C16" s="85">
        <v>10243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</row>
    <row r="17" spans="1:16">
      <c r="A17" s="59" t="s">
        <v>3</v>
      </c>
      <c r="B17" s="40" t="s">
        <v>41</v>
      </c>
      <c r="C17" s="40"/>
      <c r="D17" s="76"/>
      <c r="E17" s="76"/>
      <c r="F17" s="76"/>
      <c r="G17" s="76"/>
      <c r="H17" s="72"/>
      <c r="I17" s="76"/>
      <c r="J17" s="76"/>
      <c r="K17" s="71"/>
      <c r="L17" s="76"/>
      <c r="M17" s="76"/>
      <c r="N17" s="78"/>
      <c r="O17" s="79"/>
      <c r="P17" s="73"/>
    </row>
    <row r="18" spans="1:16">
      <c r="A18" s="59"/>
      <c r="B18" s="40" t="s">
        <v>139</v>
      </c>
      <c r="C18" s="40"/>
      <c r="D18" s="76"/>
      <c r="E18" s="76"/>
      <c r="F18" s="76"/>
      <c r="G18" s="76"/>
      <c r="H18" s="72"/>
      <c r="I18" s="76"/>
      <c r="J18" s="76"/>
      <c r="K18" s="71"/>
      <c r="L18" s="76"/>
      <c r="M18" s="76"/>
      <c r="N18" s="78"/>
      <c r="O18" s="79"/>
      <c r="P18" s="73"/>
    </row>
    <row r="19" spans="1:16">
      <c r="A19" s="59"/>
      <c r="B19" s="54" t="s">
        <v>135</v>
      </c>
      <c r="C19" s="40"/>
      <c r="D19" s="1">
        <v>802.21</v>
      </c>
      <c r="E19" s="76">
        <v>615.98</v>
      </c>
      <c r="F19" s="1">
        <v>630.30999999999995</v>
      </c>
      <c r="G19" s="76">
        <v>644.38</v>
      </c>
      <c r="H19" s="91">
        <v>615.98</v>
      </c>
      <c r="I19" s="90">
        <v>830.86</v>
      </c>
      <c r="J19" s="76">
        <v>630.30999999999995</v>
      </c>
      <c r="K19" s="71">
        <v>701.93</v>
      </c>
      <c r="L19" s="76">
        <v>573.01</v>
      </c>
      <c r="M19" s="76">
        <v>658.96</v>
      </c>
      <c r="N19" s="78">
        <v>701.93</v>
      </c>
      <c r="O19" s="79">
        <v>544.36</v>
      </c>
      <c r="P19" s="73">
        <f>SUM(D19:O19)</f>
        <v>7950.2200000000012</v>
      </c>
    </row>
    <row r="20" spans="1:16">
      <c r="A20" s="59"/>
      <c r="B20" s="54" t="s">
        <v>145</v>
      </c>
      <c r="C20" s="40"/>
      <c r="D20" s="1">
        <v>622.39</v>
      </c>
      <c r="E20" s="76">
        <v>477.02</v>
      </c>
      <c r="F20" s="1">
        <v>481.56</v>
      </c>
      <c r="G20" s="76">
        <v>508.82</v>
      </c>
      <c r="H20" s="91">
        <v>508.82</v>
      </c>
      <c r="I20" s="90">
        <v>472.47</v>
      </c>
      <c r="J20" s="76">
        <v>477.01499999999999</v>
      </c>
      <c r="K20" s="71">
        <v>517.9</v>
      </c>
      <c r="L20" s="76">
        <v>566.97</v>
      </c>
      <c r="M20" s="76">
        <v>561.26</v>
      </c>
      <c r="N20" s="78">
        <v>567.23</v>
      </c>
      <c r="O20" s="79">
        <v>483.64</v>
      </c>
      <c r="P20" s="73">
        <f>SUM(D20:O20)</f>
        <v>6245.0950000000003</v>
      </c>
    </row>
    <row r="21" spans="1:16">
      <c r="A21" s="59"/>
      <c r="B21" s="54" t="s">
        <v>146</v>
      </c>
      <c r="C21" s="40"/>
      <c r="D21" s="76">
        <v>693.22</v>
      </c>
      <c r="E21" s="76">
        <v>626.94000000000005</v>
      </c>
      <c r="F21" s="84">
        <v>632.9</v>
      </c>
      <c r="G21" s="84">
        <v>668.73</v>
      </c>
      <c r="H21" s="92">
        <v>668.73</v>
      </c>
      <c r="I21" s="84">
        <v>620.96</v>
      </c>
      <c r="J21" s="76">
        <v>531.29999999999995</v>
      </c>
      <c r="K21" s="71">
        <v>680.67</v>
      </c>
      <c r="L21" s="76">
        <v>603.04999999999995</v>
      </c>
      <c r="M21" s="76">
        <v>427.05</v>
      </c>
      <c r="N21" s="78">
        <v>431.59</v>
      </c>
      <c r="O21" s="79">
        <v>436.13</v>
      </c>
      <c r="P21" s="73">
        <f>SUM(D21:O21)</f>
        <v>7021.27</v>
      </c>
    </row>
    <row r="22" spans="1:16">
      <c r="A22" s="59"/>
      <c r="B22" s="54" t="s">
        <v>137</v>
      </c>
      <c r="C22" s="40"/>
      <c r="D22" s="76">
        <v>29702.38</v>
      </c>
      <c r="E22" s="76">
        <v>24677.88</v>
      </c>
      <c r="F22" s="76">
        <v>20731.82</v>
      </c>
      <c r="G22" s="76">
        <v>14409.24</v>
      </c>
      <c r="H22" s="72">
        <v>-571.12</v>
      </c>
      <c r="I22" s="83">
        <v>0</v>
      </c>
      <c r="J22" s="83">
        <v>0</v>
      </c>
      <c r="K22" s="83">
        <v>0</v>
      </c>
      <c r="L22" s="83">
        <v>0</v>
      </c>
      <c r="M22" s="76">
        <v>6811.33</v>
      </c>
      <c r="N22" s="78">
        <v>11907.83</v>
      </c>
      <c r="O22" s="79">
        <v>14853.56</v>
      </c>
      <c r="P22" s="87">
        <f>SUM(D22:O22)</f>
        <v>122522.92000000001</v>
      </c>
    </row>
    <row r="23" spans="1:16">
      <c r="A23" s="59"/>
      <c r="B23" s="54" t="s">
        <v>143</v>
      </c>
      <c r="C23" s="40"/>
      <c r="D23" s="76">
        <v>7927.34</v>
      </c>
      <c r="E23" s="76">
        <v>5722.41</v>
      </c>
      <c r="F23" s="76">
        <v>5816.22</v>
      </c>
      <c r="G23" s="76">
        <v>6285.27</v>
      </c>
      <c r="H23" s="72">
        <v>6472.89</v>
      </c>
      <c r="I23" s="76">
        <v>4315.26</v>
      </c>
      <c r="J23" s="76">
        <v>5722.41</v>
      </c>
      <c r="K23" s="71">
        <v>6097.65</v>
      </c>
      <c r="L23" s="76">
        <v>5722.41</v>
      </c>
      <c r="M23" s="76">
        <v>4502.88</v>
      </c>
      <c r="N23" s="78">
        <v>4315.26</v>
      </c>
      <c r="O23" s="79">
        <v>4033.83</v>
      </c>
      <c r="P23" s="93">
        <f>SUM(D23:O23)</f>
        <v>66933.83</v>
      </c>
    </row>
    <row r="24" spans="1:16" ht="14.25">
      <c r="A24" s="59"/>
      <c r="B24" s="40" t="s">
        <v>140</v>
      </c>
      <c r="C24" s="40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88">
        <f>SUM(P19:P23)</f>
        <v>210673.33500000002</v>
      </c>
    </row>
    <row r="25" spans="1:16">
      <c r="A25" s="61" t="s">
        <v>13</v>
      </c>
      <c r="B25" s="40" t="s">
        <v>147</v>
      </c>
      <c r="C25" s="54"/>
      <c r="D25" s="76"/>
      <c r="E25" s="76"/>
      <c r="F25" s="76"/>
      <c r="G25" s="76"/>
      <c r="H25" s="72"/>
      <c r="I25" s="76"/>
      <c r="J25" s="76"/>
      <c r="K25" s="71"/>
      <c r="L25" s="76"/>
      <c r="M25" s="76"/>
      <c r="N25" s="78"/>
      <c r="O25" s="79"/>
      <c r="P25" s="73"/>
    </row>
    <row r="26" spans="1:16">
      <c r="A26" s="65"/>
      <c r="B26" s="81" t="s">
        <v>148</v>
      </c>
      <c r="C26" s="55">
        <v>1.2</v>
      </c>
      <c r="D26" s="71">
        <v>599.76</v>
      </c>
      <c r="E26" s="71">
        <v>599.76</v>
      </c>
      <c r="F26" s="71">
        <v>599.76</v>
      </c>
      <c r="G26" s="71">
        <v>599.76</v>
      </c>
      <c r="H26" s="71">
        <v>599.76</v>
      </c>
      <c r="I26" s="71">
        <v>599.76</v>
      </c>
      <c r="J26" s="71">
        <v>599.76</v>
      </c>
      <c r="K26" s="71">
        <v>599.76</v>
      </c>
      <c r="L26" s="71">
        <v>599.76</v>
      </c>
      <c r="M26" s="71">
        <v>599.76</v>
      </c>
      <c r="N26" s="71">
        <v>599.76</v>
      </c>
      <c r="O26" s="71">
        <v>599.76</v>
      </c>
      <c r="P26" s="75">
        <f>SUM(D26:O26)</f>
        <v>7197.1200000000017</v>
      </c>
    </row>
    <row r="27" spans="1:16">
      <c r="A27" s="65"/>
      <c r="B27" s="81" t="s">
        <v>149</v>
      </c>
      <c r="C27" s="55">
        <v>0.45</v>
      </c>
      <c r="D27" s="71">
        <v>224.91</v>
      </c>
      <c r="E27" s="71">
        <v>149.94</v>
      </c>
      <c r="F27" s="71">
        <v>149.94</v>
      </c>
      <c r="G27" s="71">
        <v>149.94</v>
      </c>
      <c r="H27" s="71">
        <v>149.94</v>
      </c>
      <c r="I27" s="71">
        <v>149.94</v>
      </c>
      <c r="J27" s="71">
        <v>149.94</v>
      </c>
      <c r="K27" s="71">
        <v>149.94</v>
      </c>
      <c r="L27" s="71">
        <v>149.94</v>
      </c>
      <c r="M27" s="71">
        <v>149.94</v>
      </c>
      <c r="N27" s="71">
        <v>149.94</v>
      </c>
      <c r="O27" s="71">
        <v>149.94</v>
      </c>
      <c r="P27" s="75">
        <f t="shared" ref="P27:P30" si="3">SUM(D27:O27)</f>
        <v>1874.2500000000005</v>
      </c>
    </row>
    <row r="28" spans="1:16">
      <c r="A28" s="65"/>
      <c r="B28" s="81" t="s">
        <v>155</v>
      </c>
      <c r="C28" s="55"/>
      <c r="D28" s="71">
        <v>700</v>
      </c>
      <c r="E28" s="71">
        <v>700</v>
      </c>
      <c r="F28" s="71">
        <v>700</v>
      </c>
      <c r="G28" s="71">
        <v>700</v>
      </c>
      <c r="H28" s="71">
        <v>700</v>
      </c>
      <c r="I28" s="71">
        <v>700</v>
      </c>
      <c r="J28" s="71">
        <v>700</v>
      </c>
      <c r="K28" s="71">
        <v>700</v>
      </c>
      <c r="L28" s="71">
        <v>700</v>
      </c>
      <c r="M28" s="71">
        <v>700</v>
      </c>
      <c r="N28" s="71">
        <v>700</v>
      </c>
      <c r="O28" s="71">
        <v>700</v>
      </c>
      <c r="P28" s="75">
        <f t="shared" si="3"/>
        <v>8400</v>
      </c>
    </row>
    <row r="29" spans="1:16" s="38" customFormat="1">
      <c r="A29" s="65"/>
      <c r="B29" s="81" t="s">
        <v>156</v>
      </c>
      <c r="C29" s="55">
        <v>0.45</v>
      </c>
      <c r="D29" s="71">
        <v>224.91</v>
      </c>
      <c r="E29" s="71">
        <v>224.91</v>
      </c>
      <c r="F29" s="71">
        <v>224.91</v>
      </c>
      <c r="G29" s="71">
        <v>224.91</v>
      </c>
      <c r="H29" s="71">
        <v>224.91</v>
      </c>
      <c r="I29" s="71">
        <v>224.91</v>
      </c>
      <c r="J29" s="71">
        <v>224.91</v>
      </c>
      <c r="K29" s="71">
        <v>224.91</v>
      </c>
      <c r="L29" s="71">
        <v>224.91</v>
      </c>
      <c r="M29" s="71">
        <v>224.91</v>
      </c>
      <c r="N29" s="71">
        <v>224.91</v>
      </c>
      <c r="O29" s="71">
        <v>224.91</v>
      </c>
      <c r="P29" s="75">
        <f t="shared" si="3"/>
        <v>2698.92</v>
      </c>
    </row>
    <row r="30" spans="1:16" s="38" customFormat="1">
      <c r="A30" s="65"/>
      <c r="B30" s="82" t="s">
        <v>150</v>
      </c>
      <c r="C30" s="55"/>
      <c r="D30" s="76"/>
      <c r="E30" s="76"/>
      <c r="F30" s="76"/>
      <c r="G30" s="76"/>
      <c r="H30" s="76"/>
      <c r="I30" s="76">
        <v>1244</v>
      </c>
      <c r="J30" s="76">
        <v>2501</v>
      </c>
      <c r="K30" s="71"/>
      <c r="L30" s="71"/>
      <c r="M30" s="71"/>
      <c r="N30" s="71"/>
      <c r="O30" s="71"/>
      <c r="P30" s="75">
        <f t="shared" si="3"/>
        <v>3745</v>
      </c>
    </row>
    <row r="31" spans="1:16" s="38" customFormat="1" ht="14.25">
      <c r="A31" s="65"/>
      <c r="B31" s="82" t="s">
        <v>151</v>
      </c>
      <c r="C31" s="55"/>
      <c r="D31" s="76"/>
      <c r="E31" s="76"/>
      <c r="F31" s="76"/>
      <c r="G31" s="76"/>
      <c r="H31" s="76"/>
      <c r="I31" s="76"/>
      <c r="J31" s="76"/>
      <c r="K31" s="71"/>
      <c r="L31" s="71"/>
      <c r="M31" s="71"/>
      <c r="N31" s="71"/>
      <c r="O31" s="71"/>
      <c r="P31" s="89">
        <f>SUM(P26:P30)</f>
        <v>23915.29</v>
      </c>
    </row>
    <row r="32" spans="1:16" s="38" customFormat="1">
      <c r="A32" s="65"/>
      <c r="B32" s="82"/>
      <c r="C32" s="55"/>
      <c r="D32" s="76"/>
      <c r="E32" s="76"/>
      <c r="F32" s="76"/>
      <c r="G32" s="76"/>
      <c r="H32" s="76"/>
      <c r="I32" s="76"/>
      <c r="J32" s="76"/>
      <c r="K32" s="71"/>
      <c r="L32" s="71"/>
      <c r="M32" s="71"/>
      <c r="N32" s="71"/>
      <c r="O32" s="71"/>
      <c r="P32" s="75"/>
    </row>
    <row r="33" spans="1:16" s="38" customFormat="1" ht="14.25">
      <c r="A33" s="94"/>
      <c r="B33" s="95" t="s">
        <v>152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95"/>
      <c r="P33" s="97">
        <f>P13-C16-P24-P31</f>
        <v>-14104.745000000046</v>
      </c>
    </row>
    <row r="34" spans="1:16">
      <c r="A34" s="66"/>
      <c r="B34" s="53"/>
      <c r="C34" s="53"/>
      <c r="D34" s="53"/>
      <c r="E34" s="67"/>
      <c r="F34" s="67"/>
      <c r="G34" s="67"/>
      <c r="H34" s="67"/>
      <c r="I34" s="67"/>
      <c r="J34" s="67"/>
      <c r="K34" s="67"/>
      <c r="L34" s="67"/>
      <c r="M34" s="68"/>
      <c r="N34" s="58"/>
    </row>
    <row r="35" spans="1:16">
      <c r="A35" s="63"/>
      <c r="B35" s="69" t="s">
        <v>133</v>
      </c>
      <c r="C35" s="69"/>
      <c r="E35" s="70"/>
      <c r="F35" s="70"/>
      <c r="G35" s="70"/>
      <c r="H35" s="70"/>
      <c r="I35" s="70"/>
      <c r="J35" s="70"/>
      <c r="K35" s="70"/>
      <c r="L35" s="70"/>
      <c r="M35" s="70"/>
      <c r="N35" s="100" t="s">
        <v>134</v>
      </c>
      <c r="O35" s="100"/>
      <c r="P35" s="100"/>
    </row>
    <row r="36" spans="1:16">
      <c r="A36" s="63"/>
    </row>
    <row r="37" spans="1:16">
      <c r="A37" s="63"/>
    </row>
    <row r="38" spans="1:16">
      <c r="A38" s="63"/>
    </row>
  </sheetData>
  <mergeCells count="5">
    <mergeCell ref="N35:P35"/>
    <mergeCell ref="A1:G1"/>
    <mergeCell ref="A2:P2"/>
    <mergeCell ref="A3:P3"/>
    <mergeCell ref="A4:P4"/>
  </mergeCells>
  <phoneticPr fontId="0" type="noConversion"/>
  <pageMargins left="0.46" right="0.44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Лист1!#REF!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Лист1!#REF!</f>
        <v>#REF!</v>
      </c>
    </row>
    <row r="9" spans="1:5">
      <c r="A9" s="6"/>
      <c r="B9" s="3" t="s">
        <v>40</v>
      </c>
      <c r="C9" s="15" t="e">
        <f>Лист1!#REF!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Лист1!#REF!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Лист1!#REF!</f>
        <v>#REF!</v>
      </c>
    </row>
    <row r="14" spans="1:5">
      <c r="A14" s="6"/>
      <c r="B14" s="3" t="s">
        <v>39</v>
      </c>
      <c r="C14" s="15" t="e">
        <f>Лист1!#REF!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Лист1!#REF!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Лист1!#REF!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Лист1!#REF!</f>
        <v>#REF!</v>
      </c>
    </row>
    <row r="21" spans="1:3">
      <c r="A21" s="6"/>
      <c r="B21" s="23" t="s">
        <v>61</v>
      </c>
      <c r="C21" s="26" t="e">
        <f>Лист1!#REF!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Лист1!#REF!</f>
        <v>#REF!</v>
      </c>
    </row>
    <row r="27" spans="1:3">
      <c r="A27" s="6"/>
      <c r="B27" s="3" t="s">
        <v>23</v>
      </c>
      <c r="C27" s="16" t="e">
        <f>Лист1!#REF!</f>
        <v>#REF!</v>
      </c>
    </row>
    <row r="28" spans="1:3">
      <c r="A28" s="6"/>
      <c r="B28" s="3" t="s">
        <v>50</v>
      </c>
      <c r="C28" s="16" t="e">
        <f>Лист1!#REF!</f>
        <v>#REF!</v>
      </c>
    </row>
    <row r="29" spans="1:3">
      <c r="A29" s="6"/>
      <c r="B29" s="3" t="s">
        <v>49</v>
      </c>
      <c r="C29" s="16" t="e">
        <f>Лист1!#REF!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Лист1!#REF!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Лист1!#REF!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Лист1!#REF!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Лист1!#REF!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Лист1!#REF!</f>
        <v>#REF!</v>
      </c>
    </row>
    <row r="43" spans="1:3">
      <c r="A43" s="7"/>
      <c r="B43" s="1" t="s">
        <v>38</v>
      </c>
      <c r="C43" s="15" t="e">
        <f>Лист1!#REF!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Лист1!#REF!</f>
        <v>#REF!</v>
      </c>
    </row>
    <row r="46" spans="1:3">
      <c r="A46" s="7"/>
      <c r="B46" s="1" t="s">
        <v>4</v>
      </c>
      <c r="C46" s="15" t="e">
        <f>Лист1!#REF!</f>
        <v>#REF!</v>
      </c>
    </row>
    <row r="47" spans="1:3">
      <c r="A47" s="7"/>
      <c r="B47" s="1" t="s">
        <v>54</v>
      </c>
      <c r="C47" s="15" t="e">
        <f>Лист1!#REF!</f>
        <v>#REF!</v>
      </c>
    </row>
    <row r="48" spans="1:3">
      <c r="A48" s="7"/>
      <c r="B48" s="1" t="s">
        <v>55</v>
      </c>
      <c r="C48" s="15" t="e">
        <f>Лист1!#REF!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Лист1!#REF!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123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1" t="s">
        <v>22</v>
      </c>
      <c r="C145" s="42">
        <v>164630</v>
      </c>
    </row>
    <row r="146" spans="1:3">
      <c r="A146" s="6"/>
      <c r="B146" s="45" t="s">
        <v>23</v>
      </c>
      <c r="C146" s="46">
        <v>40033</v>
      </c>
    </row>
    <row r="147" spans="1:3">
      <c r="A147" s="6"/>
      <c r="B147" s="45" t="s">
        <v>50</v>
      </c>
      <c r="C147" s="46">
        <v>4602</v>
      </c>
    </row>
    <row r="148" spans="1:3">
      <c r="A148" s="6"/>
      <c r="B148" s="45" t="s">
        <v>49</v>
      </c>
      <c r="C148" s="46">
        <v>2286</v>
      </c>
    </row>
    <row r="149" spans="1:3">
      <c r="A149" s="6"/>
      <c r="B149" s="45" t="s">
        <v>24</v>
      </c>
      <c r="C149" s="46">
        <v>0</v>
      </c>
    </row>
    <row r="150" spans="1:3">
      <c r="A150" s="6"/>
      <c r="B150" s="45" t="s">
        <v>105</v>
      </c>
      <c r="C150" s="46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4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4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2012-02-08T01:49:52Z</cp:lastPrinted>
  <dcterms:created xsi:type="dcterms:W3CDTF">1996-10-08T23:32:33Z</dcterms:created>
  <dcterms:modified xsi:type="dcterms:W3CDTF">2012-04-16T05:21:27Z</dcterms:modified>
</cp:coreProperties>
</file>